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5330" windowHeight="8790" tabRatio="870" activeTab="2"/>
  </bookViews>
  <sheets>
    <sheet name="прил 3" sheetId="1" r:id="rId1"/>
    <sheet name="прил 4" sheetId="2" r:id="rId2"/>
    <sheet name="прил 5" sheetId="3" r:id="rId3"/>
  </sheets>
  <definedNames>
    <definedName name="_xlnm.Print_Titles" localSheetId="0">'прил 3'!$8:$9</definedName>
    <definedName name="_xlnm.Print_Area" localSheetId="1">'прил 4'!$A$1:$I$99</definedName>
    <definedName name="_xlnm.Print_Area" localSheetId="2">'прил 5'!$A$1:$H$99</definedName>
  </definedNames>
  <calcPr fullCalcOnLoad="1"/>
</workbook>
</file>

<file path=xl/sharedStrings.xml><?xml version="1.0" encoding="utf-8"?>
<sst xmlns="http://schemas.openxmlformats.org/spreadsheetml/2006/main" count="958" uniqueCount="239">
  <si>
    <t>Условно утвержденные</t>
  </si>
  <si>
    <t>Резервные средства</t>
  </si>
  <si>
    <t>Дорожное хозяйство (дорожные фонды</t>
  </si>
  <si>
    <t>Мероприятия в области спорта и физической культуры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</si>
  <si>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</si>
  <si>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</si>
  <si>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</si>
  <si>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</si>
  <si>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</si>
  <si>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</si>
  <si>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</si>
  <si>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</si>
  <si>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</si>
  <si>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</si>
  <si>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</si>
  <si>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</si>
  <si>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</si>
  <si>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</si>
  <si>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</si>
  <si>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</si>
  <si>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</si>
  <si>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</si>
  <si>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</si>
  <si>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</si>
  <si>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</si>
  <si>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</si>
  <si>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</si>
  <si>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</si>
  <si>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</si>
  <si>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</si>
  <si>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</si>
  <si>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</si>
  <si>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</si>
  <si>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</si>
  <si>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</si>
  <si>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</si>
  <si>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</si>
  <si>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</si>
  <si>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</si>
  <si>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</si>
  <si>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</si>
  <si>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</si>
  <si>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</si>
  <si>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</si>
  <si>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</si>
  <si>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</si>
  <si>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</si>
  <si>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</si>
  <si>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</si>
  <si>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</si>
  <si>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</si>
  <si>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</si>
  <si>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</si>
  <si>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</si>
  <si>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</si>
  <si>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</si>
  <si>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</si>
  <si>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</si>
  <si>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</si>
  <si>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</si>
  <si>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</si>
  <si>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</si>
  <si>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</si>
  <si>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</si>
  <si>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</si>
  <si>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</si>
  <si>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</si>
  <si>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</si>
  <si>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</si>
  <si>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</si>
  <si>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</si>
  <si>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</si>
  <si>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</si>
  <si>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</si>
  <si>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</si>
  <si>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</si>
  <si>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</si>
  <si>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</si>
  <si>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</si>
  <si>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</si>
  <si>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</si>
  <si>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</si>
  <si>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</si>
  <si>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</si>
  <si>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</si>
  <si>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</si>
  <si>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</si>
  <si>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</si>
  <si>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</si>
  <si>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</si>
  <si>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</si>
  <si>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</si>
  <si>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</si>
  <si>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</si>
  <si>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</si>
  <si>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</si>
  <si>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</si>
  <si>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</si>
  <si>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</si>
  <si>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</si>
  <si>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</si>
  <si>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</si>
  <si>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</si>
  <si>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</si>
  <si>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</si>
  <si>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</si>
  <si>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</si>
  <si>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</si>
  <si>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</si>
  <si>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</si>
  <si>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</si>
  <si>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</si>
  <si>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</si>
  <si>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</si>
  <si>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</si>
  <si>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</si>
  <si>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</si>
  <si>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</si>
  <si>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</si>
  <si>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</si>
  <si>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</si>
  <si>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</si>
  <si>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</si>
  <si>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</si>
  <si>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</si>
  <si>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</si>
  <si>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</si>
  <si>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</si>
  <si>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</si>
  <si>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</si>
  <si>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</si>
  <si>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</si>
  <si>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</si>
  <si>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</si>
  <si>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</si>
  <si>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</si>
  <si>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</si>
  <si>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</si>
  <si>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</si>
  <si>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</si>
  <si>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</si>
  <si>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</si>
  <si>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</si>
  <si>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</si>
  <si>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</si>
  <si>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</si>
  <si>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</si>
  <si>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</si>
  <si>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</si>
  <si>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</si>
  <si>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</si>
  <si>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</si>
  <si>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</si>
  <si>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</si>
  <si>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</si>
  <si>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</si>
  <si>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</si>
  <si>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</si>
  <si>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</si>
  <si>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</si>
  <si>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</si>
  <si>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</si>
  <si>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</si>
  <si>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</si>
  <si>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</si>
  <si>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</si>
  <si>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</si>
  <si>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</si>
  <si>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</si>
  <si>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</si>
  <si>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</si>
  <si>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</si>
  <si>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</si>
  <si>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</si>
  <si>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</si>
  <si>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</si>
  <si>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</si>
  <si>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</si>
  <si>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</si>
  <si>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 xml:space="preserve">Муниципальная подпрограмма "Развитие массовой физической культуры и спорта" </t>
  </si>
  <si>
    <t>Администрация Петропавловского сельсовета Ирбейского района Красноярского края</t>
  </si>
  <si>
    <t>Осуществление полномочий по созданию и обеспечению деятельности административных комиссий</t>
  </si>
  <si>
    <t xml:space="preserve">Осуществление первичного воинского учета на территориях, где отсутствуют военные комиссариаты </t>
  </si>
  <si>
    <t>Осуществление мероприятий по текущему ремонту и содержанию автомобильных дорог</t>
  </si>
  <si>
    <t>Муниципальная программа Петропавловского сельсовета "Содействие развитию муниципального образования  Петропавловский сельсовет"</t>
  </si>
  <si>
    <t>Мероприятия по освещению улиц, проездов</t>
  </si>
  <si>
    <t>Мероприятия по содержанию мест захоронения</t>
  </si>
  <si>
    <t>Прочие мероприятия по благоустройству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</si>
  <si>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</si>
  <si>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822</t>
  </si>
  <si>
    <t>сельского Совета депутатов</t>
  </si>
  <si>
    <t>ведение росписи</t>
  </si>
  <si>
    <t>0310</t>
  </si>
  <si>
    <t>Сумма на          2022 год</t>
  </si>
  <si>
    <t>2200008010</t>
  </si>
  <si>
    <t>Содержание имущества</t>
  </si>
  <si>
    <t>Мероприятия по обеспечению мер пожарной безопасности</t>
  </si>
  <si>
    <t>0140021800</t>
  </si>
  <si>
    <t>01400S4120</t>
  </si>
  <si>
    <t>Сумма на          2023 год</t>
  </si>
  <si>
    <t>Сумма на 2023 год</t>
  </si>
  <si>
    <t>Ведомственная структура расходов бюджета сельского поселения Петропавловского сельсовета</t>
  </si>
  <si>
    <t>82</t>
  </si>
  <si>
    <t>01200S5080</t>
  </si>
  <si>
    <t>Содержание дорог</t>
  </si>
  <si>
    <t>Первичные меры пожарной безопасности</t>
  </si>
  <si>
    <t>83</t>
  </si>
  <si>
    <t>84</t>
  </si>
  <si>
    <t>85</t>
  </si>
  <si>
    <t>86</t>
  </si>
  <si>
    <t>Подпрограмма "Поддержка муниципальных проектов и мероприятий по благоустройству территорий"</t>
  </si>
  <si>
    <t>Муниципальная подпрограмма "Обеспечение первичных мер пожарной безопасности в границах населенных пунктов поселения"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</si>
  <si>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</si>
  <si>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"Содействие развитию муниципального образования Петропавловский сельсовет"</t>
  </si>
  <si>
    <t>Муниципальная программа"Содействие развитию муниципального образования Петропавловский сельсовет "</t>
  </si>
  <si>
    <t>Муниципальная программа "Содействие развитию муниципального образования Петропавловский сельсовет "</t>
  </si>
  <si>
    <t>Муниципальная программа "Содействие развитию муниципального образования  Петропавловский сельсовет"</t>
  </si>
  <si>
    <t>НАЦИОНАЛЬНАЯ ОБОРОНА</t>
  </si>
  <si>
    <t>НАЦИОНАЛЬНАЯ ЭКОНОМИКА</t>
  </si>
  <si>
    <t>ЖИЛИЩНО-КОММУНАЛЬНОЕ ХОЗЯЙСТВО</t>
  </si>
  <si>
    <t>Сумма  на            2024 год</t>
  </si>
  <si>
    <t>Распределение расходов  бюджетасельского поселения Петропавловского сельсовета 
по разделам и подразделам бюджетной классификации расходов 
бюджетов Российской Федерации 
на 2022 год и плановый период 2023 и 2024 годов</t>
  </si>
  <si>
    <t>Сумма на  2022 год</t>
  </si>
  <si>
    <t>Сумма на 2024 год</t>
  </si>
  <si>
    <t>на 2022 год и плановый период на 2023 и 2024 годов.</t>
  </si>
  <si>
    <t>Сумма на          2024 год</t>
  </si>
  <si>
    <t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 бюджета сельского поселения Петропавловского сельсовета  на 2022 год  и плановый период 2023 и 2024 годов</t>
  </si>
  <si>
    <t>Приложение 3</t>
  </si>
  <si>
    <t>Приложение 4</t>
  </si>
  <si>
    <t>к  решению № 6 от 05.05.2022</t>
  </si>
  <si>
    <t>к решению № 6 от 05.05.2022</t>
  </si>
  <si>
    <t>к  решению №  6 от 05.05.2022г</t>
  </si>
  <si>
    <t>0110077450</t>
  </si>
  <si>
    <t>244</t>
  </si>
  <si>
    <t>0110073880</t>
  </si>
  <si>
    <t>Содержание мест захоронений</t>
  </si>
  <si>
    <t>1102</t>
  </si>
  <si>
    <t>87</t>
  </si>
  <si>
    <t>88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</si>
</sst>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3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14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top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4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4" fontId="15" fillId="0" borderId="0" xfId="53" applyNumberFormat="1" applyFont="1" applyFill="1" applyAlignment="1">
      <alignment horizontal="right"/>
      <protection/>
    </xf>
    <xf numFmtId="49" fontId="17" fillId="0" borderId="0" xfId="0" applyNumberFormat="1" applyFont="1" applyAlignment="1">
      <alignment/>
    </xf>
    <xf numFmtId="4" fontId="15" fillId="0" borderId="0" xfId="54" applyNumberFormat="1" applyFont="1" applyFill="1" applyAlignment="1">
      <alignment horizontal="right"/>
      <protection/>
    </xf>
    <xf numFmtId="0" fontId="16" fillId="0" borderId="0" xfId="0" applyFont="1" applyAlignment="1" quotePrefix="1">
      <alignment wrapText="1"/>
    </xf>
    <xf numFmtId="4" fontId="16" fillId="0" borderId="0" xfId="0" applyNumberFormat="1" applyFont="1" applyAlignment="1" quotePrefix="1">
      <alignment wrapText="1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/>
    </xf>
    <xf numFmtId="0" fontId="15" fillId="0" borderId="0" xfId="0" applyFont="1" applyFill="1" applyAlignment="1">
      <alignment horizontal="right"/>
    </xf>
    <xf numFmtId="0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vertical="top" wrapText="1"/>
    </xf>
    <xf numFmtId="0" fontId="18" fillId="0" borderId="0" xfId="0" applyFont="1" applyAlignment="1">
      <alignment wrapText="1"/>
    </xf>
    <xf numFmtId="0" fontId="18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NumberFormat="1" applyFont="1" applyFill="1" applyBorder="1" applyAlignment="1">
      <alignment horizontal="left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2" fontId="18" fillId="0" borderId="10" xfId="0" applyNumberFormat="1" applyFont="1" applyFill="1" applyBorder="1" applyAlignment="1">
      <alignment horizontal="left" vertical="center"/>
    </xf>
    <xf numFmtId="0" fontId="19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left" vertical="center"/>
    </xf>
    <xf numFmtId="4" fontId="15" fillId="0" borderId="0" xfId="53" applyNumberFormat="1" applyFont="1" applyFill="1" applyAlignment="1">
      <alignment horizontal="center" vertical="center"/>
      <protection/>
    </xf>
    <xf numFmtId="4" fontId="15" fillId="0" borderId="0" xfId="53" applyNumberFormat="1" applyFont="1" applyFill="1" applyAlignment="1">
      <alignment vertical="center"/>
      <protection/>
    </xf>
    <xf numFmtId="4" fontId="15" fillId="0" borderId="0" xfId="53" applyNumberFormat="1" applyFont="1" applyFill="1" applyAlignment="1">
      <alignment horizontal="left" vertical="center"/>
      <protection/>
    </xf>
    <xf numFmtId="49" fontId="17" fillId="0" borderId="0" xfId="0" applyNumberFormat="1" applyFont="1" applyFill="1" applyAlignment="1">
      <alignment horizontal="center" vertical="center"/>
    </xf>
    <xf numFmtId="4" fontId="15" fillId="0" borderId="0" xfId="54" applyNumberFormat="1" applyFont="1" applyFill="1" applyAlignment="1">
      <alignment horizontal="center" vertical="center"/>
      <protection/>
    </xf>
    <xf numFmtId="4" fontId="15" fillId="0" borderId="0" xfId="54" applyNumberFormat="1" applyFont="1" applyFill="1" applyAlignment="1">
      <alignment horizontal="left" vertical="center"/>
      <protection/>
    </xf>
    <xf numFmtId="4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justify" vertical="top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/>
    </xf>
    <xf numFmtId="178" fontId="16" fillId="0" borderId="0" xfId="0" applyNumberFormat="1" applyFont="1" applyFill="1" applyAlignment="1">
      <alignment horizontal="right"/>
    </xf>
    <xf numFmtId="178" fontId="15" fillId="0" borderId="0" xfId="0" applyNumberFormat="1" applyFont="1" applyFill="1" applyAlignment="1">
      <alignment horizontal="left"/>
    </xf>
    <xf numFmtId="178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vertical="top"/>
    </xf>
    <xf numFmtId="178" fontId="23" fillId="0" borderId="0" xfId="0" applyNumberFormat="1" applyFont="1" applyFill="1" applyAlignment="1">
      <alignment horizontal="right"/>
    </xf>
    <xf numFmtId="0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78" fontId="15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/>
    </xf>
    <xf numFmtId="178" fontId="15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vertical="top" wrapText="1"/>
    </xf>
    <xf numFmtId="4" fontId="15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vertical="top" wrapText="1"/>
    </xf>
    <xf numFmtId="49" fontId="24" fillId="0" borderId="0" xfId="0" applyNumberFormat="1" applyFont="1" applyAlignment="1">
      <alignment vertical="top"/>
    </xf>
    <xf numFmtId="0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178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178" fontId="15" fillId="0" borderId="0" xfId="0" applyNumberFormat="1" applyFont="1" applyFill="1" applyAlignment="1">
      <alignment horizontal="left"/>
    </xf>
    <xf numFmtId="0" fontId="16" fillId="0" borderId="13" xfId="0" applyNumberFormat="1" applyFont="1" applyBorder="1" applyAlignment="1">
      <alignment horizontal="center" vertical="top" wrapText="1"/>
    </xf>
    <xf numFmtId="0" fontId="16" fillId="0" borderId="14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4">
      <selection activeCell="D29" sqref="D29"/>
    </sheetView>
  </sheetViews>
  <sheetFormatPr defaultColWidth="9.00390625" defaultRowHeight="12.75"/>
  <cols>
    <col min="1" max="1" width="5.75390625" style="3" customWidth="1"/>
    <col min="2" max="2" width="30.625" style="4" customWidth="1"/>
    <col min="3" max="3" width="9.00390625" style="5" customWidth="1"/>
    <col min="4" max="4" width="17.375" style="6" customWidth="1"/>
    <col min="5" max="5" width="16.875" style="6" customWidth="1"/>
    <col min="6" max="6" width="18.00390625" style="6" customWidth="1"/>
    <col min="7" max="8" width="9.125" style="2" customWidth="1"/>
    <col min="9" max="9" width="10.00390625" style="2" bestFit="1" customWidth="1"/>
    <col min="10" max="16384" width="9.125" style="2" customWidth="1"/>
  </cols>
  <sheetData>
    <row r="1" spans="1:6" s="28" customFormat="1" ht="11.25">
      <c r="A1" s="104"/>
      <c r="B1" s="105"/>
      <c r="D1" s="106"/>
      <c r="E1" s="107" t="s">
        <v>227</v>
      </c>
      <c r="F1" s="106"/>
    </row>
    <row r="2" spans="1:6" s="28" customFormat="1" ht="11.25">
      <c r="A2" s="104"/>
      <c r="B2" s="105"/>
      <c r="D2" s="108"/>
      <c r="E2" s="131" t="s">
        <v>229</v>
      </c>
      <c r="F2" s="131"/>
    </row>
    <row r="3" spans="1:6" s="28" customFormat="1" ht="11.25">
      <c r="A3" s="104"/>
      <c r="B3" s="105"/>
      <c r="D3" s="108"/>
      <c r="E3" s="131" t="s">
        <v>190</v>
      </c>
      <c r="F3" s="131"/>
    </row>
    <row r="4" spans="1:6" s="28" customFormat="1" ht="11.25">
      <c r="A4" s="104"/>
      <c r="B4" s="105"/>
      <c r="D4" s="108"/>
      <c r="E4" s="131"/>
      <c r="F4" s="131"/>
    </row>
    <row r="5" spans="1:6" s="28" customFormat="1" ht="11.25">
      <c r="A5" s="109"/>
      <c r="D5" s="108"/>
      <c r="E5" s="108"/>
      <c r="F5" s="108"/>
    </row>
    <row r="6" spans="1:6" s="28" customFormat="1" ht="87.75" customHeight="1">
      <c r="A6" s="134" t="s">
        <v>221</v>
      </c>
      <c r="B6" s="134"/>
      <c r="C6" s="134"/>
      <c r="D6" s="134"/>
      <c r="E6" s="134"/>
      <c r="F6" s="134"/>
    </row>
    <row r="7" spans="1:6" s="28" customFormat="1" ht="11.25">
      <c r="A7" s="109"/>
      <c r="D7" s="110"/>
      <c r="E7" s="110"/>
      <c r="F7" s="110" t="s">
        <v>70</v>
      </c>
    </row>
    <row r="8" spans="1:6" s="114" customFormat="1" ht="45" customHeight="1">
      <c r="A8" s="111" t="s">
        <v>76</v>
      </c>
      <c r="B8" s="111" t="s">
        <v>77</v>
      </c>
      <c r="C8" s="112" t="s">
        <v>78</v>
      </c>
      <c r="D8" s="113" t="s">
        <v>222</v>
      </c>
      <c r="E8" s="113" t="s">
        <v>200</v>
      </c>
      <c r="F8" s="113" t="s">
        <v>223</v>
      </c>
    </row>
    <row r="9" spans="1:6" s="114" customFormat="1" ht="11.25">
      <c r="A9" s="115" t="s">
        <v>79</v>
      </c>
      <c r="B9" s="116" t="s">
        <v>79</v>
      </c>
      <c r="C9" s="116" t="s">
        <v>80</v>
      </c>
      <c r="D9" s="117" t="s">
        <v>81</v>
      </c>
      <c r="E9" s="117" t="s">
        <v>82</v>
      </c>
      <c r="F9" s="117" t="s">
        <v>83</v>
      </c>
    </row>
    <row r="10" spans="1:6" s="114" customFormat="1" ht="11.25">
      <c r="A10" s="115" t="s">
        <v>79</v>
      </c>
      <c r="B10" s="118" t="s">
        <v>86</v>
      </c>
      <c r="C10" s="119" t="s">
        <v>87</v>
      </c>
      <c r="D10" s="120">
        <f>D11+D12+D14</f>
        <v>3347483</v>
      </c>
      <c r="E10" s="120">
        <f>E11+E12+E14+E15+E16</f>
        <v>3256764</v>
      </c>
      <c r="F10" s="120">
        <f>F11+F12+F14+F15+F16</f>
        <v>3183450</v>
      </c>
    </row>
    <row r="11" spans="1:6" s="114" customFormat="1" ht="66.75" customHeight="1">
      <c r="A11" s="115" t="s">
        <v>80</v>
      </c>
      <c r="B11" s="121" t="s">
        <v>50</v>
      </c>
      <c r="C11" s="115" t="s">
        <v>88</v>
      </c>
      <c r="D11" s="122">
        <v>941040</v>
      </c>
      <c r="E11" s="122">
        <v>940946</v>
      </c>
      <c r="F11" s="122">
        <v>940946</v>
      </c>
    </row>
    <row r="12" spans="1:6" s="114" customFormat="1" ht="67.5">
      <c r="A12" s="115" t="s">
        <v>81</v>
      </c>
      <c r="B12" s="121" t="s">
        <v>51</v>
      </c>
      <c r="C12" s="112" t="s">
        <v>73</v>
      </c>
      <c r="D12" s="102">
        <v>2304939</v>
      </c>
      <c r="E12" s="102">
        <v>2170039</v>
      </c>
      <c r="F12" s="102">
        <v>2077400</v>
      </c>
    </row>
    <row r="13" spans="1:6" s="114" customFormat="1" ht="11.25" hidden="1">
      <c r="A13" s="115" t="s">
        <v>82</v>
      </c>
      <c r="B13" s="121" t="s">
        <v>191</v>
      </c>
      <c r="C13" s="112"/>
      <c r="D13" s="102"/>
      <c r="E13" s="102"/>
      <c r="F13" s="102"/>
    </row>
    <row r="14" spans="1:6" s="114" customFormat="1" ht="45">
      <c r="A14" s="115" t="s">
        <v>82</v>
      </c>
      <c r="B14" s="121" t="s">
        <v>52</v>
      </c>
      <c r="C14" s="112" t="s">
        <v>94</v>
      </c>
      <c r="D14" s="102">
        <v>101504</v>
      </c>
      <c r="E14" s="102">
        <v>70504</v>
      </c>
      <c r="F14" s="102">
        <v>70504</v>
      </c>
    </row>
    <row r="15" spans="1:6" s="114" customFormat="1" ht="11.25">
      <c r="A15" s="115" t="s">
        <v>83</v>
      </c>
      <c r="B15" s="121" t="s">
        <v>53</v>
      </c>
      <c r="C15" s="112" t="s">
        <v>32</v>
      </c>
      <c r="D15" s="102">
        <v>1500</v>
      </c>
      <c r="E15" s="102">
        <v>1500</v>
      </c>
      <c r="F15" s="102">
        <v>1500</v>
      </c>
    </row>
    <row r="16" spans="1:6" s="114" customFormat="1" ht="11.25">
      <c r="A16" s="115" t="s">
        <v>84</v>
      </c>
      <c r="B16" s="121" t="s">
        <v>27</v>
      </c>
      <c r="C16" s="112" t="s">
        <v>33</v>
      </c>
      <c r="D16" s="102">
        <v>160581</v>
      </c>
      <c r="E16" s="102">
        <v>73775</v>
      </c>
      <c r="F16" s="102">
        <v>93100</v>
      </c>
    </row>
    <row r="17" spans="1:6" s="114" customFormat="1" ht="11.25">
      <c r="A17" s="115" t="s">
        <v>85</v>
      </c>
      <c r="B17" s="118" t="s">
        <v>42</v>
      </c>
      <c r="C17" s="123" t="s">
        <v>37</v>
      </c>
      <c r="D17" s="124">
        <f>D18</f>
        <v>51741</v>
      </c>
      <c r="E17" s="124">
        <f>E18</f>
        <v>54084</v>
      </c>
      <c r="F17" s="124">
        <f>F18</f>
        <v>0</v>
      </c>
    </row>
    <row r="18" spans="1:6" s="114" customFormat="1" ht="22.5">
      <c r="A18" s="115" t="s">
        <v>89</v>
      </c>
      <c r="B18" s="121" t="s">
        <v>6</v>
      </c>
      <c r="C18" s="112" t="s">
        <v>38</v>
      </c>
      <c r="D18" s="102">
        <v>51741</v>
      </c>
      <c r="E18" s="102">
        <v>54084</v>
      </c>
      <c r="F18" s="102">
        <v>0</v>
      </c>
    </row>
    <row r="19" spans="1:6" s="114" customFormat="1" ht="50.25" customHeight="1">
      <c r="A19" s="115" t="s">
        <v>90</v>
      </c>
      <c r="B19" s="118" t="s">
        <v>41</v>
      </c>
      <c r="C19" s="123" t="s">
        <v>40</v>
      </c>
      <c r="D19" s="124">
        <f>D20</f>
        <v>48800</v>
      </c>
      <c r="E19" s="124">
        <f>E20</f>
        <v>47800</v>
      </c>
      <c r="F19" s="124">
        <f>F20</f>
        <v>47800</v>
      </c>
    </row>
    <row r="20" spans="1:6" s="114" customFormat="1" ht="45">
      <c r="A20" s="115" t="s">
        <v>91</v>
      </c>
      <c r="B20" s="125" t="s">
        <v>212</v>
      </c>
      <c r="C20" s="112" t="s">
        <v>192</v>
      </c>
      <c r="D20" s="102">
        <v>48800</v>
      </c>
      <c r="E20" s="102">
        <v>47800</v>
      </c>
      <c r="F20" s="102">
        <v>47800</v>
      </c>
    </row>
    <row r="21" spans="1:6" s="114" customFormat="1" ht="11.25">
      <c r="A21" s="115" t="s">
        <v>92</v>
      </c>
      <c r="B21" s="118" t="s">
        <v>74</v>
      </c>
      <c r="C21" s="123" t="s">
        <v>75</v>
      </c>
      <c r="D21" s="124">
        <f>D22</f>
        <v>175312.04</v>
      </c>
      <c r="E21" s="124">
        <f>E22</f>
        <v>136237</v>
      </c>
      <c r="F21" s="124">
        <f>F22</f>
        <v>138937</v>
      </c>
    </row>
    <row r="22" spans="1:6" s="114" customFormat="1" ht="33.75" customHeight="1">
      <c r="A22" s="115" t="s">
        <v>93</v>
      </c>
      <c r="B22" s="103" t="s">
        <v>12</v>
      </c>
      <c r="C22" s="112" t="s">
        <v>8</v>
      </c>
      <c r="D22" s="102">
        <v>175312.04</v>
      </c>
      <c r="E22" s="102">
        <v>136237</v>
      </c>
      <c r="F22" s="102">
        <v>138937</v>
      </c>
    </row>
    <row r="23" spans="1:6" s="114" customFormat="1" ht="39" customHeight="1">
      <c r="A23" s="115" t="s">
        <v>43</v>
      </c>
      <c r="B23" s="118" t="s">
        <v>95</v>
      </c>
      <c r="C23" s="123" t="s">
        <v>96</v>
      </c>
      <c r="D23" s="124">
        <f>D25</f>
        <v>397214.46</v>
      </c>
      <c r="E23" s="124">
        <f>E25</f>
        <v>120039</v>
      </c>
      <c r="F23" s="124">
        <f>F25</f>
        <v>119692</v>
      </c>
    </row>
    <row r="24" spans="1:6" s="114" customFormat="1" ht="11.25" hidden="1">
      <c r="A24" s="115" t="s">
        <v>128</v>
      </c>
      <c r="B24" s="121" t="s">
        <v>28</v>
      </c>
      <c r="C24" s="112" t="s">
        <v>97</v>
      </c>
      <c r="D24" s="102" t="e">
        <f>'прил 4'!#REF!</f>
        <v>#REF!</v>
      </c>
      <c r="E24" s="102" t="e">
        <f>'прил 4'!#REF!</f>
        <v>#REF!</v>
      </c>
      <c r="F24" s="102" t="e">
        <f>'прил 4'!#REF!</f>
        <v>#REF!</v>
      </c>
    </row>
    <row r="25" spans="1:6" s="114" customFormat="1" ht="11.25">
      <c r="A25" s="115" t="s">
        <v>128</v>
      </c>
      <c r="B25" s="121" t="s">
        <v>10</v>
      </c>
      <c r="C25" s="112" t="s">
        <v>9</v>
      </c>
      <c r="D25" s="102">
        <v>397214.46</v>
      </c>
      <c r="E25" s="93">
        <v>120039</v>
      </c>
      <c r="F25" s="93">
        <v>119692</v>
      </c>
    </row>
    <row r="26" spans="1:6" s="114" customFormat="1" ht="11.25" hidden="1">
      <c r="A26" s="115" t="s">
        <v>130</v>
      </c>
      <c r="B26" s="118" t="s">
        <v>34</v>
      </c>
      <c r="C26" s="123" t="s">
        <v>71</v>
      </c>
      <c r="D26" s="124">
        <f>D27</f>
        <v>807982</v>
      </c>
      <c r="E26" s="124">
        <f>E27</f>
        <v>646996</v>
      </c>
      <c r="F26" s="124">
        <f>F27</f>
        <v>556094</v>
      </c>
    </row>
    <row r="27" spans="1:6" s="114" customFormat="1" ht="11.25" hidden="1">
      <c r="A27" s="115" t="s">
        <v>20</v>
      </c>
      <c r="B27" s="121" t="s">
        <v>29</v>
      </c>
      <c r="C27" s="112" t="s">
        <v>72</v>
      </c>
      <c r="D27" s="102">
        <v>807982</v>
      </c>
      <c r="E27" s="102">
        <v>646996</v>
      </c>
      <c r="F27" s="102">
        <v>556094</v>
      </c>
    </row>
    <row r="28" spans="1:6" s="114" customFormat="1" ht="11.25">
      <c r="A28" s="115" t="s">
        <v>129</v>
      </c>
      <c r="B28" s="118" t="s">
        <v>30</v>
      </c>
      <c r="C28" s="123" t="s">
        <v>31</v>
      </c>
      <c r="D28" s="124">
        <f>D29</f>
        <v>6000</v>
      </c>
      <c r="E28" s="124">
        <f>E29</f>
        <v>11045</v>
      </c>
      <c r="F28" s="124">
        <f>F29</f>
        <v>11045</v>
      </c>
    </row>
    <row r="29" spans="1:6" s="114" customFormat="1" ht="35.25" customHeight="1">
      <c r="A29" s="115" t="s">
        <v>130</v>
      </c>
      <c r="B29" s="121" t="s">
        <v>35</v>
      </c>
      <c r="C29" s="112" t="s">
        <v>236</v>
      </c>
      <c r="D29" s="102">
        <v>6000</v>
      </c>
      <c r="E29" s="102">
        <v>11045</v>
      </c>
      <c r="F29" s="102">
        <v>11045</v>
      </c>
    </row>
    <row r="30" spans="1:9" s="114" customFormat="1" ht="11.25">
      <c r="A30" s="115" t="s">
        <v>20</v>
      </c>
      <c r="B30" s="135" t="s">
        <v>49</v>
      </c>
      <c r="C30" s="136"/>
      <c r="D30" s="124">
        <f>D11+D12+D14+D15+D16+D18+D19+D21+D23+D28</f>
        <v>4188631.5</v>
      </c>
      <c r="E30" s="124">
        <f>E11+E12+E14+E15+E16+E18+E20+E22+E23+E28</f>
        <v>3625969</v>
      </c>
      <c r="F30" s="124">
        <f>F11+F12+F14+F15+F16+F19+F21+F23+F28</f>
        <v>3500924</v>
      </c>
      <c r="I30" s="130"/>
    </row>
    <row r="31" spans="1:6" s="114" customFormat="1" ht="11.25">
      <c r="A31" s="115" t="s">
        <v>131</v>
      </c>
      <c r="B31" s="118" t="s">
        <v>45</v>
      </c>
      <c r="C31" s="112"/>
      <c r="D31" s="102">
        <f>'прил 4'!G98</f>
        <v>0</v>
      </c>
      <c r="E31" s="102">
        <v>98000</v>
      </c>
      <c r="F31" s="102">
        <v>181000</v>
      </c>
    </row>
    <row r="32" spans="1:6" s="114" customFormat="1" ht="10.5">
      <c r="A32" s="132"/>
      <c r="B32" s="133"/>
      <c r="C32" s="123"/>
      <c r="D32" s="124">
        <f>D11+D12+D14+D15+D16+D17+D19+D21+D25+D28</f>
        <v>4188631.5</v>
      </c>
      <c r="E32" s="124">
        <f>E11+E12+E14+E15+E16+E17+E19+E21+E25+E28+E31</f>
        <v>3723969</v>
      </c>
      <c r="F32" s="124">
        <f>F11+F12+F14+F15+F16+F17+F19+F21+F25+F28+F31</f>
        <v>3681924</v>
      </c>
    </row>
    <row r="33" spans="1:6" s="114" customFormat="1" ht="10.5">
      <c r="A33" s="126"/>
      <c r="B33" s="127"/>
      <c r="C33" s="128"/>
      <c r="D33" s="129"/>
      <c r="E33" s="129"/>
      <c r="F33" s="129"/>
    </row>
  </sheetData>
  <sheetProtection/>
  <mergeCells count="6">
    <mergeCell ref="E3:F3"/>
    <mergeCell ref="E2:F2"/>
    <mergeCell ref="A32:B32"/>
    <mergeCell ref="A6:F6"/>
    <mergeCell ref="E4:F4"/>
    <mergeCell ref="B30:C30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view="pageBreakPreview" zoomScaleNormal="90" zoomScaleSheetLayoutView="100" zoomScalePageLayoutView="0" workbookViewId="0" topLeftCell="A93">
      <selection activeCell="G100" sqref="G100"/>
    </sheetView>
  </sheetViews>
  <sheetFormatPr defaultColWidth="9.00390625" defaultRowHeight="12.75"/>
  <cols>
    <col min="1" max="1" width="6.75390625" style="7" customWidth="1"/>
    <col min="2" max="2" width="41.75390625" style="8" customWidth="1"/>
    <col min="3" max="3" width="8.625" style="9" customWidth="1"/>
    <col min="4" max="4" width="9.625" style="9" customWidth="1"/>
    <col min="5" max="5" width="10.125" style="10" customWidth="1"/>
    <col min="6" max="6" width="7.375" style="9" customWidth="1"/>
    <col min="7" max="7" width="14.375" style="12" customWidth="1"/>
    <col min="8" max="8" width="14.625" style="12" customWidth="1"/>
    <col min="9" max="9" width="13.75390625" style="12" customWidth="1"/>
    <col min="10" max="11" width="13.125" style="1" hidden="1" customWidth="1"/>
    <col min="12" max="16384" width="9.125" style="1" customWidth="1"/>
  </cols>
  <sheetData>
    <row r="1" spans="1:9" s="28" customFormat="1" ht="11.25">
      <c r="A1" s="23"/>
      <c r="B1" s="24"/>
      <c r="C1" s="78"/>
      <c r="D1" s="78"/>
      <c r="E1" s="79"/>
      <c r="F1" s="78"/>
      <c r="G1" s="80"/>
      <c r="H1" s="81" t="s">
        <v>228</v>
      </c>
      <c r="I1" s="80"/>
    </row>
    <row r="2" spans="1:9" s="28" customFormat="1" ht="11.25">
      <c r="A2" s="23"/>
      <c r="B2" s="24"/>
      <c r="C2" s="78"/>
      <c r="D2" s="78"/>
      <c r="E2" s="79"/>
      <c r="F2" s="78"/>
      <c r="G2" s="82"/>
      <c r="H2" s="83" t="s">
        <v>230</v>
      </c>
      <c r="I2" s="82"/>
    </row>
    <row r="3" spans="1:9" s="28" customFormat="1" ht="11.25">
      <c r="A3" s="23"/>
      <c r="B3" s="24"/>
      <c r="C3" s="78"/>
      <c r="D3" s="78"/>
      <c r="E3" s="79"/>
      <c r="F3" s="78"/>
      <c r="G3" s="82"/>
      <c r="H3" s="84" t="s">
        <v>190</v>
      </c>
      <c r="I3" s="82"/>
    </row>
    <row r="4" spans="1:9" s="28" customFormat="1" ht="9" customHeight="1">
      <c r="A4" s="23"/>
      <c r="B4" s="24"/>
      <c r="C4" s="78"/>
      <c r="D4" s="78"/>
      <c r="E4" s="79"/>
      <c r="F4" s="85"/>
      <c r="G4" s="86"/>
      <c r="H4" s="87"/>
      <c r="I4" s="87"/>
    </row>
    <row r="5" spans="1:9" s="28" customFormat="1" ht="11.25" hidden="1">
      <c r="A5" s="23"/>
      <c r="B5" s="24"/>
      <c r="C5" s="78"/>
      <c r="D5" s="78"/>
      <c r="E5" s="79"/>
      <c r="F5" s="78"/>
      <c r="G5" s="88"/>
      <c r="H5" s="88"/>
      <c r="I5" s="88"/>
    </row>
    <row r="6" spans="1:9" s="28" customFormat="1" ht="11.25">
      <c r="A6" s="137" t="s">
        <v>201</v>
      </c>
      <c r="B6" s="137"/>
      <c r="C6" s="137"/>
      <c r="D6" s="137"/>
      <c r="E6" s="137"/>
      <c r="F6" s="137"/>
      <c r="G6" s="137"/>
      <c r="H6" s="137"/>
      <c r="I6" s="137"/>
    </row>
    <row r="7" spans="1:9" s="28" customFormat="1" ht="11.25">
      <c r="A7" s="137" t="s">
        <v>224</v>
      </c>
      <c r="B7" s="137"/>
      <c r="C7" s="137"/>
      <c r="D7" s="137"/>
      <c r="E7" s="137"/>
      <c r="F7" s="137"/>
      <c r="G7" s="137"/>
      <c r="H7" s="137"/>
      <c r="I7" s="137"/>
    </row>
    <row r="8" spans="1:9" s="28" customFormat="1" ht="11.25">
      <c r="A8" s="34"/>
      <c r="B8" s="35"/>
      <c r="C8" s="89"/>
      <c r="D8" s="89"/>
      <c r="E8" s="90"/>
      <c r="F8" s="89"/>
      <c r="G8" s="80"/>
      <c r="H8" s="80"/>
      <c r="I8" s="80"/>
    </row>
    <row r="9" spans="1:9" s="28" customFormat="1" ht="11.25">
      <c r="A9" s="23"/>
      <c r="B9" s="24"/>
      <c r="C9" s="78"/>
      <c r="D9" s="78"/>
      <c r="E9" s="79"/>
      <c r="F9" s="78"/>
      <c r="G9" s="88"/>
      <c r="H9" s="88"/>
      <c r="I9" s="88" t="s">
        <v>104</v>
      </c>
    </row>
    <row r="10" spans="1:9" s="28" customFormat="1" ht="22.5">
      <c r="A10" s="91" t="s">
        <v>76</v>
      </c>
      <c r="B10" s="91" t="s">
        <v>54</v>
      </c>
      <c r="C10" s="92" t="s">
        <v>55</v>
      </c>
      <c r="D10" s="92" t="s">
        <v>56</v>
      </c>
      <c r="E10" s="92" t="s">
        <v>25</v>
      </c>
      <c r="F10" s="92" t="s">
        <v>26</v>
      </c>
      <c r="G10" s="93" t="s">
        <v>193</v>
      </c>
      <c r="H10" s="93" t="s">
        <v>199</v>
      </c>
      <c r="I10" s="93" t="s">
        <v>225</v>
      </c>
    </row>
    <row r="11" spans="1:9" s="28" customFormat="1" ht="11.25">
      <c r="A11" s="94" t="s">
        <v>79</v>
      </c>
      <c r="B11" s="92" t="s">
        <v>80</v>
      </c>
      <c r="C11" s="94" t="s">
        <v>81</v>
      </c>
      <c r="D11" s="92" t="s">
        <v>82</v>
      </c>
      <c r="E11" s="94" t="s">
        <v>83</v>
      </c>
      <c r="F11" s="92" t="s">
        <v>84</v>
      </c>
      <c r="G11" s="94" t="s">
        <v>85</v>
      </c>
      <c r="H11" s="92" t="s">
        <v>89</v>
      </c>
      <c r="I11" s="94" t="s">
        <v>90</v>
      </c>
    </row>
    <row r="12" spans="1:9" s="28" customFormat="1" ht="21">
      <c r="A12" s="92" t="s">
        <v>79</v>
      </c>
      <c r="B12" s="95" t="s">
        <v>180</v>
      </c>
      <c r="C12" s="92" t="s">
        <v>189</v>
      </c>
      <c r="D12" s="92"/>
      <c r="E12" s="96"/>
      <c r="F12" s="92"/>
      <c r="G12" s="97"/>
      <c r="H12" s="97"/>
      <c r="I12" s="97"/>
    </row>
    <row r="13" spans="1:9" s="28" customFormat="1" ht="11.25">
      <c r="A13" s="92" t="s">
        <v>80</v>
      </c>
      <c r="B13" s="77" t="s">
        <v>58</v>
      </c>
      <c r="C13" s="92" t="s">
        <v>189</v>
      </c>
      <c r="D13" s="92" t="s">
        <v>87</v>
      </c>
      <c r="E13" s="96" t="s">
        <v>57</v>
      </c>
      <c r="F13" s="92" t="s">
        <v>57</v>
      </c>
      <c r="G13" s="93">
        <f>G14+G19+G26+G31+G36</f>
        <v>3509564</v>
      </c>
      <c r="H13" s="93">
        <f>H14+H19+H26+H31+H36</f>
        <v>3256764</v>
      </c>
      <c r="I13" s="93">
        <f>I14+I19+I26+I31+I36</f>
        <v>3183450</v>
      </c>
    </row>
    <row r="14" spans="1:9" s="28" customFormat="1" ht="33.75">
      <c r="A14" s="92" t="s">
        <v>81</v>
      </c>
      <c r="B14" s="77" t="s">
        <v>50</v>
      </c>
      <c r="C14" s="92" t="s">
        <v>189</v>
      </c>
      <c r="D14" s="92" t="s">
        <v>88</v>
      </c>
      <c r="E14" s="96" t="s">
        <v>57</v>
      </c>
      <c r="F14" s="92" t="s">
        <v>57</v>
      </c>
      <c r="G14" s="93">
        <f aca="true" t="shared" si="0" ref="G14:I17">G15</f>
        <v>941040</v>
      </c>
      <c r="H14" s="93">
        <f t="shared" si="0"/>
        <v>940946</v>
      </c>
      <c r="I14" s="93">
        <f t="shared" si="0"/>
        <v>940946</v>
      </c>
    </row>
    <row r="15" spans="1:9" s="28" customFormat="1" ht="22.5">
      <c r="A15" s="92" t="s">
        <v>82</v>
      </c>
      <c r="B15" s="77" t="s">
        <v>99</v>
      </c>
      <c r="C15" s="92" t="s">
        <v>189</v>
      </c>
      <c r="D15" s="92" t="s">
        <v>88</v>
      </c>
      <c r="E15" s="92" t="s">
        <v>105</v>
      </c>
      <c r="F15" s="92" t="s">
        <v>57</v>
      </c>
      <c r="G15" s="93">
        <f t="shared" si="0"/>
        <v>941040</v>
      </c>
      <c r="H15" s="93">
        <f t="shared" si="0"/>
        <v>940946</v>
      </c>
      <c r="I15" s="93">
        <f t="shared" si="0"/>
        <v>940946</v>
      </c>
    </row>
    <row r="16" spans="1:9" s="28" customFormat="1" ht="22.5">
      <c r="A16" s="92" t="s">
        <v>83</v>
      </c>
      <c r="B16" s="77" t="s">
        <v>98</v>
      </c>
      <c r="C16" s="92" t="s">
        <v>189</v>
      </c>
      <c r="D16" s="92" t="s">
        <v>88</v>
      </c>
      <c r="E16" s="92" t="s">
        <v>106</v>
      </c>
      <c r="F16" s="92" t="s">
        <v>57</v>
      </c>
      <c r="G16" s="93">
        <f t="shared" si="0"/>
        <v>941040</v>
      </c>
      <c r="H16" s="93">
        <f t="shared" si="0"/>
        <v>940946</v>
      </c>
      <c r="I16" s="93">
        <f t="shared" si="0"/>
        <v>940946</v>
      </c>
    </row>
    <row r="17" spans="1:9" s="28" customFormat="1" ht="56.25">
      <c r="A17" s="92" t="s">
        <v>84</v>
      </c>
      <c r="B17" s="77" t="s">
        <v>59</v>
      </c>
      <c r="C17" s="92" t="s">
        <v>189</v>
      </c>
      <c r="D17" s="92" t="s">
        <v>88</v>
      </c>
      <c r="E17" s="92" t="s">
        <v>106</v>
      </c>
      <c r="F17" s="92" t="s">
        <v>60</v>
      </c>
      <c r="G17" s="93">
        <f t="shared" si="0"/>
        <v>941040</v>
      </c>
      <c r="H17" s="93">
        <f t="shared" si="0"/>
        <v>940946</v>
      </c>
      <c r="I17" s="93">
        <v>940946</v>
      </c>
    </row>
    <row r="18" spans="1:9" s="28" customFormat="1" ht="22.5">
      <c r="A18" s="92" t="s">
        <v>85</v>
      </c>
      <c r="B18" s="77" t="s">
        <v>61</v>
      </c>
      <c r="C18" s="92" t="s">
        <v>189</v>
      </c>
      <c r="D18" s="92" t="s">
        <v>88</v>
      </c>
      <c r="E18" s="92" t="s">
        <v>106</v>
      </c>
      <c r="F18" s="92" t="s">
        <v>62</v>
      </c>
      <c r="G18" s="93">
        <v>941040</v>
      </c>
      <c r="H18" s="93">
        <v>940946</v>
      </c>
      <c r="I18" s="93">
        <v>940946</v>
      </c>
    </row>
    <row r="19" spans="1:9" s="28" customFormat="1" ht="45">
      <c r="A19" s="92" t="s">
        <v>89</v>
      </c>
      <c r="B19" s="77" t="s">
        <v>51</v>
      </c>
      <c r="C19" s="92" t="s">
        <v>189</v>
      </c>
      <c r="D19" s="92" t="s">
        <v>73</v>
      </c>
      <c r="E19" s="92" t="s">
        <v>57</v>
      </c>
      <c r="F19" s="92" t="s">
        <v>57</v>
      </c>
      <c r="G19" s="93">
        <f>G20</f>
        <v>2304939</v>
      </c>
      <c r="H19" s="93">
        <f>H20</f>
        <v>2172539</v>
      </c>
      <c r="I19" s="93">
        <f>I20</f>
        <v>2077400</v>
      </c>
    </row>
    <row r="20" spans="1:9" s="28" customFormat="1" ht="22.5">
      <c r="A20" s="92" t="s">
        <v>90</v>
      </c>
      <c r="B20" s="77" t="s">
        <v>99</v>
      </c>
      <c r="C20" s="92" t="s">
        <v>189</v>
      </c>
      <c r="D20" s="92" t="s">
        <v>73</v>
      </c>
      <c r="E20" s="92" t="s">
        <v>105</v>
      </c>
      <c r="F20" s="92" t="s">
        <v>57</v>
      </c>
      <c r="G20" s="93">
        <f>G22+G24</f>
        <v>2304939</v>
      </c>
      <c r="H20" s="93">
        <f>H22+H24</f>
        <v>2172539</v>
      </c>
      <c r="I20" s="93">
        <f>I22+I24</f>
        <v>2077400</v>
      </c>
    </row>
    <row r="21" spans="1:9" s="28" customFormat="1" ht="22.5">
      <c r="A21" s="92" t="s">
        <v>91</v>
      </c>
      <c r="B21" s="77" t="s">
        <v>98</v>
      </c>
      <c r="C21" s="92" t="s">
        <v>189</v>
      </c>
      <c r="D21" s="92" t="s">
        <v>73</v>
      </c>
      <c r="E21" s="92" t="s">
        <v>106</v>
      </c>
      <c r="F21" s="92"/>
      <c r="G21" s="93">
        <f>G22+G24</f>
        <v>2304939</v>
      </c>
      <c r="H21" s="93">
        <f>H22+H24</f>
        <v>2172539</v>
      </c>
      <c r="I21" s="93">
        <f>I22+I24</f>
        <v>2077400</v>
      </c>
    </row>
    <row r="22" spans="1:9" s="28" customFormat="1" ht="56.25">
      <c r="A22" s="92" t="s">
        <v>92</v>
      </c>
      <c r="B22" s="77" t="s">
        <v>59</v>
      </c>
      <c r="C22" s="92" t="s">
        <v>189</v>
      </c>
      <c r="D22" s="92" t="s">
        <v>73</v>
      </c>
      <c r="E22" s="92" t="s">
        <v>106</v>
      </c>
      <c r="F22" s="92" t="s">
        <v>60</v>
      </c>
      <c r="G22" s="93">
        <v>1975905</v>
      </c>
      <c r="H22" s="93">
        <f>H23</f>
        <v>1783064</v>
      </c>
      <c r="I22" s="93">
        <f>I23</f>
        <v>1783064</v>
      </c>
    </row>
    <row r="23" spans="1:9" s="28" customFormat="1" ht="22.5">
      <c r="A23" s="92" t="s">
        <v>93</v>
      </c>
      <c r="B23" s="77" t="s">
        <v>61</v>
      </c>
      <c r="C23" s="92" t="s">
        <v>189</v>
      </c>
      <c r="D23" s="92" t="s">
        <v>73</v>
      </c>
      <c r="E23" s="92" t="s">
        <v>106</v>
      </c>
      <c r="F23" s="92" t="s">
        <v>62</v>
      </c>
      <c r="G23" s="93">
        <v>1975905</v>
      </c>
      <c r="H23" s="93">
        <v>1783064</v>
      </c>
      <c r="I23" s="93">
        <v>1783064</v>
      </c>
    </row>
    <row r="24" spans="1:9" s="28" customFormat="1" ht="22.5">
      <c r="A24" s="92" t="s">
        <v>43</v>
      </c>
      <c r="B24" s="77" t="s">
        <v>63</v>
      </c>
      <c r="C24" s="92" t="s">
        <v>189</v>
      </c>
      <c r="D24" s="92" t="s">
        <v>73</v>
      </c>
      <c r="E24" s="92" t="s">
        <v>106</v>
      </c>
      <c r="F24" s="92" t="s">
        <v>64</v>
      </c>
      <c r="G24" s="93">
        <f>G25</f>
        <v>329034</v>
      </c>
      <c r="H24" s="93">
        <f>H25</f>
        <v>389475</v>
      </c>
      <c r="I24" s="93">
        <f>I25</f>
        <v>294336</v>
      </c>
    </row>
    <row r="25" spans="1:9" s="28" customFormat="1" ht="22.5">
      <c r="A25" s="92" t="s">
        <v>128</v>
      </c>
      <c r="B25" s="77" t="s">
        <v>65</v>
      </c>
      <c r="C25" s="92" t="s">
        <v>189</v>
      </c>
      <c r="D25" s="92" t="s">
        <v>73</v>
      </c>
      <c r="E25" s="92" t="s">
        <v>106</v>
      </c>
      <c r="F25" s="92" t="s">
        <v>66</v>
      </c>
      <c r="G25" s="93">
        <v>329034</v>
      </c>
      <c r="H25" s="93">
        <v>389475</v>
      </c>
      <c r="I25" s="93">
        <v>294336</v>
      </c>
    </row>
    <row r="26" spans="1:9" s="28" customFormat="1" ht="44.25" customHeight="1">
      <c r="A26" s="92" t="s">
        <v>129</v>
      </c>
      <c r="B26" s="77" t="s">
        <v>188</v>
      </c>
      <c r="C26" s="92" t="s">
        <v>189</v>
      </c>
      <c r="D26" s="92" t="s">
        <v>94</v>
      </c>
      <c r="E26" s="92"/>
      <c r="F26" s="92"/>
      <c r="G26" s="93">
        <v>101504</v>
      </c>
      <c r="H26" s="93">
        <v>70504</v>
      </c>
      <c r="I26" s="93">
        <v>70504</v>
      </c>
    </row>
    <row r="27" spans="1:9" s="28" customFormat="1" ht="28.5" customHeight="1">
      <c r="A27" s="92" t="s">
        <v>130</v>
      </c>
      <c r="B27" s="77" t="s">
        <v>99</v>
      </c>
      <c r="C27" s="92" t="s">
        <v>189</v>
      </c>
      <c r="D27" s="92" t="s">
        <v>94</v>
      </c>
      <c r="E27" s="92" t="s">
        <v>105</v>
      </c>
      <c r="F27" s="92"/>
      <c r="G27" s="93">
        <f>G28</f>
        <v>101504</v>
      </c>
      <c r="H27" s="93">
        <v>70504</v>
      </c>
      <c r="I27" s="93">
        <v>70504</v>
      </c>
    </row>
    <row r="28" spans="1:9" s="28" customFormat="1" ht="22.5">
      <c r="A28" s="92" t="s">
        <v>20</v>
      </c>
      <c r="B28" s="77" t="s">
        <v>98</v>
      </c>
      <c r="C28" s="92" t="s">
        <v>189</v>
      </c>
      <c r="D28" s="92" t="s">
        <v>94</v>
      </c>
      <c r="E28" s="92" t="s">
        <v>106</v>
      </c>
      <c r="F28" s="92"/>
      <c r="G28" s="93">
        <f aca="true" t="shared" si="1" ref="G28:I29">G29</f>
        <v>101504</v>
      </c>
      <c r="H28" s="93">
        <f t="shared" si="1"/>
        <v>70504</v>
      </c>
      <c r="I28" s="93">
        <f t="shared" si="1"/>
        <v>70504</v>
      </c>
    </row>
    <row r="29" spans="1:9" s="28" customFormat="1" ht="11.25">
      <c r="A29" s="92" t="s">
        <v>131</v>
      </c>
      <c r="B29" s="77" t="s">
        <v>4</v>
      </c>
      <c r="C29" s="92" t="s">
        <v>189</v>
      </c>
      <c r="D29" s="92" t="s">
        <v>94</v>
      </c>
      <c r="E29" s="92" t="s">
        <v>106</v>
      </c>
      <c r="F29" s="92" t="s">
        <v>5</v>
      </c>
      <c r="G29" s="93">
        <f t="shared" si="1"/>
        <v>101504</v>
      </c>
      <c r="H29" s="93">
        <f t="shared" si="1"/>
        <v>70504</v>
      </c>
      <c r="I29" s="93">
        <f t="shared" si="1"/>
        <v>70504</v>
      </c>
    </row>
    <row r="30" spans="1:9" s="28" customFormat="1" ht="11.25">
      <c r="A30" s="92" t="s">
        <v>21</v>
      </c>
      <c r="B30" s="77" t="s">
        <v>16</v>
      </c>
      <c r="C30" s="92" t="s">
        <v>189</v>
      </c>
      <c r="D30" s="92" t="s">
        <v>94</v>
      </c>
      <c r="E30" s="92" t="s">
        <v>106</v>
      </c>
      <c r="F30" s="92" t="s">
        <v>15</v>
      </c>
      <c r="G30" s="93">
        <v>101504</v>
      </c>
      <c r="H30" s="93">
        <v>70504</v>
      </c>
      <c r="I30" s="93">
        <v>70504</v>
      </c>
    </row>
    <row r="31" spans="1:9" s="28" customFormat="1" ht="11.25">
      <c r="A31" s="92" t="s">
        <v>121</v>
      </c>
      <c r="B31" s="77" t="s">
        <v>53</v>
      </c>
      <c r="C31" s="92" t="s">
        <v>189</v>
      </c>
      <c r="D31" s="92" t="s">
        <v>32</v>
      </c>
      <c r="E31" s="92"/>
      <c r="F31" s="92"/>
      <c r="G31" s="93">
        <f>G33</f>
        <v>1500</v>
      </c>
      <c r="H31" s="93">
        <f>H33</f>
        <v>1500</v>
      </c>
      <c r="I31" s="93">
        <f>I33</f>
        <v>1500</v>
      </c>
    </row>
    <row r="32" spans="1:9" s="28" customFormat="1" ht="22.5">
      <c r="A32" s="92" t="s">
        <v>122</v>
      </c>
      <c r="B32" s="77" t="s">
        <v>99</v>
      </c>
      <c r="C32" s="92" t="s">
        <v>189</v>
      </c>
      <c r="D32" s="92" t="s">
        <v>32</v>
      </c>
      <c r="E32" s="92" t="s">
        <v>105</v>
      </c>
      <c r="F32" s="92"/>
      <c r="G32" s="93">
        <f>G33</f>
        <v>1500</v>
      </c>
      <c r="H32" s="93">
        <f>H33</f>
        <v>1500</v>
      </c>
      <c r="I32" s="93">
        <f>I33</f>
        <v>1500</v>
      </c>
    </row>
    <row r="33" spans="1:9" s="28" customFormat="1" ht="11.25">
      <c r="A33" s="92" t="s">
        <v>123</v>
      </c>
      <c r="B33" s="77" t="s">
        <v>100</v>
      </c>
      <c r="C33" s="92" t="s">
        <v>189</v>
      </c>
      <c r="D33" s="92" t="s">
        <v>32</v>
      </c>
      <c r="E33" s="92" t="s">
        <v>107</v>
      </c>
      <c r="F33" s="92"/>
      <c r="G33" s="93">
        <f aca="true" t="shared" si="2" ref="G33:I34">G34</f>
        <v>1500</v>
      </c>
      <c r="H33" s="93">
        <f t="shared" si="2"/>
        <v>1500</v>
      </c>
      <c r="I33" s="93">
        <f t="shared" si="2"/>
        <v>1500</v>
      </c>
    </row>
    <row r="34" spans="1:9" s="28" customFormat="1" ht="11.25">
      <c r="A34" s="92" t="s">
        <v>124</v>
      </c>
      <c r="B34" s="98" t="s">
        <v>67</v>
      </c>
      <c r="C34" s="92" t="s">
        <v>189</v>
      </c>
      <c r="D34" s="92" t="s">
        <v>32</v>
      </c>
      <c r="E34" s="92" t="s">
        <v>107</v>
      </c>
      <c r="F34" s="92" t="s">
        <v>68</v>
      </c>
      <c r="G34" s="93">
        <f t="shared" si="2"/>
        <v>1500</v>
      </c>
      <c r="H34" s="93">
        <f t="shared" si="2"/>
        <v>1500</v>
      </c>
      <c r="I34" s="93">
        <f t="shared" si="2"/>
        <v>1500</v>
      </c>
    </row>
    <row r="35" spans="1:9" s="28" customFormat="1" ht="11.25">
      <c r="A35" s="92" t="s">
        <v>125</v>
      </c>
      <c r="B35" s="99" t="s">
        <v>1</v>
      </c>
      <c r="C35" s="92" t="s">
        <v>189</v>
      </c>
      <c r="D35" s="92" t="s">
        <v>32</v>
      </c>
      <c r="E35" s="92" t="s">
        <v>107</v>
      </c>
      <c r="F35" s="92" t="s">
        <v>14</v>
      </c>
      <c r="G35" s="93">
        <v>1500</v>
      </c>
      <c r="H35" s="93">
        <v>1500</v>
      </c>
      <c r="I35" s="93">
        <v>1500</v>
      </c>
    </row>
    <row r="36" spans="1:9" s="28" customFormat="1" ht="11.25">
      <c r="A36" s="92" t="s">
        <v>126</v>
      </c>
      <c r="B36" s="99" t="s">
        <v>27</v>
      </c>
      <c r="C36" s="92" t="s">
        <v>189</v>
      </c>
      <c r="D36" s="92" t="s">
        <v>33</v>
      </c>
      <c r="E36" s="92"/>
      <c r="F36" s="92"/>
      <c r="G36" s="93">
        <f>G40+G43</f>
        <v>160581</v>
      </c>
      <c r="H36" s="93">
        <v>71275</v>
      </c>
      <c r="I36" s="93">
        <v>93100</v>
      </c>
    </row>
    <row r="37" spans="1:9" s="28" customFormat="1" ht="22.5">
      <c r="A37" s="92" t="s">
        <v>127</v>
      </c>
      <c r="B37" s="77" t="s">
        <v>99</v>
      </c>
      <c r="C37" s="92" t="s">
        <v>189</v>
      </c>
      <c r="D37" s="92" t="s">
        <v>33</v>
      </c>
      <c r="E37" s="92" t="s">
        <v>105</v>
      </c>
      <c r="F37" s="92"/>
      <c r="G37" s="93">
        <f>G38+G41</f>
        <v>160581</v>
      </c>
      <c r="H37" s="93">
        <f>H40+H41</f>
        <v>71275</v>
      </c>
      <c r="I37" s="93">
        <f>I38+I41</f>
        <v>93100</v>
      </c>
    </row>
    <row r="38" spans="1:9" s="28" customFormat="1" ht="22.5">
      <c r="A38" s="92" t="s">
        <v>22</v>
      </c>
      <c r="B38" s="99" t="s">
        <v>181</v>
      </c>
      <c r="C38" s="92" t="s">
        <v>189</v>
      </c>
      <c r="D38" s="92" t="s">
        <v>33</v>
      </c>
      <c r="E38" s="92" t="s">
        <v>119</v>
      </c>
      <c r="F38" s="92"/>
      <c r="G38" s="93">
        <f aca="true" t="shared" si="3" ref="G38:I42">G39</f>
        <v>2581</v>
      </c>
      <c r="H38" s="93">
        <f t="shared" si="3"/>
        <v>2500</v>
      </c>
      <c r="I38" s="93">
        <f t="shared" si="3"/>
        <v>2500</v>
      </c>
    </row>
    <row r="39" spans="1:9" s="28" customFormat="1" ht="22.5">
      <c r="A39" s="92" t="s">
        <v>23</v>
      </c>
      <c r="B39" s="77" t="s">
        <v>63</v>
      </c>
      <c r="C39" s="92" t="s">
        <v>189</v>
      </c>
      <c r="D39" s="92" t="s">
        <v>33</v>
      </c>
      <c r="E39" s="92" t="s">
        <v>119</v>
      </c>
      <c r="F39" s="92" t="s">
        <v>64</v>
      </c>
      <c r="G39" s="93">
        <f t="shared" si="3"/>
        <v>2581</v>
      </c>
      <c r="H39" s="93">
        <f t="shared" si="3"/>
        <v>2500</v>
      </c>
      <c r="I39" s="93">
        <f t="shared" si="3"/>
        <v>2500</v>
      </c>
    </row>
    <row r="40" spans="1:9" s="28" customFormat="1" ht="22.5">
      <c r="A40" s="92" t="s">
        <v>132</v>
      </c>
      <c r="B40" s="77" t="s">
        <v>65</v>
      </c>
      <c r="C40" s="92" t="s">
        <v>189</v>
      </c>
      <c r="D40" s="92" t="s">
        <v>33</v>
      </c>
      <c r="E40" s="92" t="s">
        <v>119</v>
      </c>
      <c r="F40" s="92" t="s">
        <v>66</v>
      </c>
      <c r="G40" s="93">
        <v>2581</v>
      </c>
      <c r="H40" s="93">
        <v>2500</v>
      </c>
      <c r="I40" s="93">
        <v>2500</v>
      </c>
    </row>
    <row r="41" spans="1:9" s="28" customFormat="1" ht="11.25">
      <c r="A41" s="92" t="s">
        <v>133</v>
      </c>
      <c r="B41" s="77" t="s">
        <v>195</v>
      </c>
      <c r="C41" s="92" t="s">
        <v>189</v>
      </c>
      <c r="D41" s="92" t="s">
        <v>33</v>
      </c>
      <c r="E41" s="92" t="s">
        <v>194</v>
      </c>
      <c r="F41" s="92"/>
      <c r="G41" s="93">
        <v>158000</v>
      </c>
      <c r="H41" s="93">
        <f>H42</f>
        <v>68775</v>
      </c>
      <c r="I41" s="93">
        <v>90600</v>
      </c>
    </row>
    <row r="42" spans="1:9" s="28" customFormat="1" ht="22.5">
      <c r="A42" s="92" t="s">
        <v>134</v>
      </c>
      <c r="B42" s="77" t="s">
        <v>63</v>
      </c>
      <c r="C42" s="92" t="s">
        <v>189</v>
      </c>
      <c r="D42" s="92" t="s">
        <v>33</v>
      </c>
      <c r="E42" s="92" t="s">
        <v>194</v>
      </c>
      <c r="F42" s="92" t="s">
        <v>64</v>
      </c>
      <c r="G42" s="93">
        <f t="shared" si="3"/>
        <v>158000</v>
      </c>
      <c r="H42" s="93">
        <f>H43</f>
        <v>68775</v>
      </c>
      <c r="I42" s="93">
        <v>90600</v>
      </c>
    </row>
    <row r="43" spans="1:9" s="28" customFormat="1" ht="22.5">
      <c r="A43" s="92" t="s">
        <v>135</v>
      </c>
      <c r="B43" s="77" t="s">
        <v>65</v>
      </c>
      <c r="C43" s="92" t="s">
        <v>189</v>
      </c>
      <c r="D43" s="92" t="s">
        <v>33</v>
      </c>
      <c r="E43" s="92" t="s">
        <v>194</v>
      </c>
      <c r="F43" s="92" t="s">
        <v>66</v>
      </c>
      <c r="G43" s="93">
        <v>158000</v>
      </c>
      <c r="H43" s="93">
        <v>68775</v>
      </c>
      <c r="I43" s="93">
        <v>90600</v>
      </c>
    </row>
    <row r="44" spans="1:9" s="28" customFormat="1" ht="11.25">
      <c r="A44" s="92" t="s">
        <v>136</v>
      </c>
      <c r="B44" s="77" t="s">
        <v>217</v>
      </c>
      <c r="C44" s="92" t="s">
        <v>189</v>
      </c>
      <c r="D44" s="92" t="s">
        <v>37</v>
      </c>
      <c r="E44" s="92"/>
      <c r="F44" s="92"/>
      <c r="G44" s="93">
        <f>G45</f>
        <v>51741</v>
      </c>
      <c r="H44" s="93">
        <f aca="true" t="shared" si="4" ref="H44:I46">H45</f>
        <v>54084</v>
      </c>
      <c r="I44" s="93">
        <f t="shared" si="4"/>
        <v>0</v>
      </c>
    </row>
    <row r="45" spans="1:9" s="28" customFormat="1" ht="11.25">
      <c r="A45" s="92" t="s">
        <v>24</v>
      </c>
      <c r="B45" s="77" t="s">
        <v>6</v>
      </c>
      <c r="C45" s="92" t="s">
        <v>189</v>
      </c>
      <c r="D45" s="92" t="s">
        <v>38</v>
      </c>
      <c r="E45" s="92"/>
      <c r="F45" s="92"/>
      <c r="G45" s="93">
        <f>G46</f>
        <v>51741</v>
      </c>
      <c r="H45" s="93">
        <f t="shared" si="4"/>
        <v>54084</v>
      </c>
      <c r="I45" s="93">
        <f t="shared" si="4"/>
        <v>0</v>
      </c>
    </row>
    <row r="46" spans="1:9" s="28" customFormat="1" ht="22.5">
      <c r="A46" s="92" t="s">
        <v>137</v>
      </c>
      <c r="B46" s="77" t="s">
        <v>99</v>
      </c>
      <c r="C46" s="92" t="s">
        <v>189</v>
      </c>
      <c r="D46" s="92" t="s">
        <v>38</v>
      </c>
      <c r="E46" s="92" t="s">
        <v>105</v>
      </c>
      <c r="F46" s="92"/>
      <c r="G46" s="93">
        <f>G47</f>
        <v>51741</v>
      </c>
      <c r="H46" s="93">
        <f t="shared" si="4"/>
        <v>54084</v>
      </c>
      <c r="I46" s="93">
        <f t="shared" si="4"/>
        <v>0</v>
      </c>
    </row>
    <row r="47" spans="1:9" s="28" customFormat="1" ht="33" customHeight="1">
      <c r="A47" s="92" t="s">
        <v>138</v>
      </c>
      <c r="B47" s="77" t="s">
        <v>182</v>
      </c>
      <c r="C47" s="92" t="s">
        <v>189</v>
      </c>
      <c r="D47" s="92" t="s">
        <v>38</v>
      </c>
      <c r="E47" s="92" t="s">
        <v>120</v>
      </c>
      <c r="F47" s="92"/>
      <c r="G47" s="93">
        <f>G48+G50</f>
        <v>51741</v>
      </c>
      <c r="H47" s="93">
        <f>H48+H50</f>
        <v>54084</v>
      </c>
      <c r="I47" s="93">
        <f>I48+I50</f>
        <v>0</v>
      </c>
    </row>
    <row r="48" spans="1:9" s="28" customFormat="1" ht="56.25">
      <c r="A48" s="92" t="s">
        <v>44</v>
      </c>
      <c r="B48" s="77" t="s">
        <v>59</v>
      </c>
      <c r="C48" s="92" t="s">
        <v>189</v>
      </c>
      <c r="D48" s="92" t="s">
        <v>38</v>
      </c>
      <c r="E48" s="92" t="s">
        <v>120</v>
      </c>
      <c r="F48" s="92" t="s">
        <v>60</v>
      </c>
      <c r="G48" s="93">
        <f>G49</f>
        <v>44160</v>
      </c>
      <c r="H48" s="93">
        <f>H49</f>
        <v>44160</v>
      </c>
      <c r="I48" s="93">
        <f>I49</f>
        <v>0</v>
      </c>
    </row>
    <row r="49" spans="1:9" s="28" customFormat="1" ht="22.5">
      <c r="A49" s="92" t="s">
        <v>139</v>
      </c>
      <c r="B49" s="77" t="s">
        <v>61</v>
      </c>
      <c r="C49" s="92" t="s">
        <v>189</v>
      </c>
      <c r="D49" s="92" t="s">
        <v>38</v>
      </c>
      <c r="E49" s="92" t="s">
        <v>120</v>
      </c>
      <c r="F49" s="92" t="s">
        <v>62</v>
      </c>
      <c r="G49" s="93">
        <v>44160</v>
      </c>
      <c r="H49" s="93">
        <v>44160</v>
      </c>
      <c r="I49" s="93"/>
    </row>
    <row r="50" spans="1:9" s="28" customFormat="1" ht="22.5">
      <c r="A50" s="92" t="s">
        <v>140</v>
      </c>
      <c r="B50" s="77" t="s">
        <v>63</v>
      </c>
      <c r="C50" s="92" t="s">
        <v>189</v>
      </c>
      <c r="D50" s="92" t="s">
        <v>38</v>
      </c>
      <c r="E50" s="92" t="s">
        <v>120</v>
      </c>
      <c r="F50" s="92" t="s">
        <v>64</v>
      </c>
      <c r="G50" s="93">
        <f>G51</f>
        <v>7581</v>
      </c>
      <c r="H50" s="93">
        <v>9924</v>
      </c>
      <c r="I50" s="93">
        <f>I51</f>
        <v>0</v>
      </c>
    </row>
    <row r="51" spans="1:9" s="28" customFormat="1" ht="22.5">
      <c r="A51" s="92" t="s">
        <v>39</v>
      </c>
      <c r="B51" s="77" t="s">
        <v>65</v>
      </c>
      <c r="C51" s="92" t="s">
        <v>189</v>
      </c>
      <c r="D51" s="92" t="s">
        <v>38</v>
      </c>
      <c r="E51" s="92" t="s">
        <v>120</v>
      </c>
      <c r="F51" s="92" t="s">
        <v>66</v>
      </c>
      <c r="G51" s="93">
        <v>7581</v>
      </c>
      <c r="H51" s="93">
        <v>9924</v>
      </c>
      <c r="I51" s="93">
        <v>0</v>
      </c>
    </row>
    <row r="52" spans="1:9" s="28" customFormat="1" ht="22.5">
      <c r="A52" s="92" t="s">
        <v>141</v>
      </c>
      <c r="B52" s="77" t="s">
        <v>19</v>
      </c>
      <c r="C52" s="92" t="s">
        <v>189</v>
      </c>
      <c r="D52" s="92" t="s">
        <v>40</v>
      </c>
      <c r="E52" s="96"/>
      <c r="F52" s="92"/>
      <c r="G52" s="93">
        <f>G53</f>
        <v>48800</v>
      </c>
      <c r="H52" s="93">
        <f aca="true" t="shared" si="5" ref="G52:I54">H53</f>
        <v>47800</v>
      </c>
      <c r="I52" s="93">
        <f t="shared" si="5"/>
        <v>47800</v>
      </c>
    </row>
    <row r="53" spans="1:9" s="28" customFormat="1" ht="33.75">
      <c r="A53" s="92" t="s">
        <v>46</v>
      </c>
      <c r="B53" s="77" t="s">
        <v>212</v>
      </c>
      <c r="C53" s="92" t="s">
        <v>189</v>
      </c>
      <c r="D53" s="92" t="s">
        <v>192</v>
      </c>
      <c r="E53" s="96"/>
      <c r="F53" s="92"/>
      <c r="G53" s="93">
        <f t="shared" si="5"/>
        <v>48800</v>
      </c>
      <c r="H53" s="93">
        <f t="shared" si="5"/>
        <v>47800</v>
      </c>
      <c r="I53" s="93">
        <f t="shared" si="5"/>
        <v>47800</v>
      </c>
    </row>
    <row r="54" spans="1:9" s="28" customFormat="1" ht="33.75">
      <c r="A54" s="92" t="s">
        <v>47</v>
      </c>
      <c r="B54" s="100" t="s">
        <v>213</v>
      </c>
      <c r="C54" s="92" t="s">
        <v>189</v>
      </c>
      <c r="D54" s="92" t="s">
        <v>192</v>
      </c>
      <c r="E54" s="92" t="s">
        <v>108</v>
      </c>
      <c r="F54" s="92"/>
      <c r="G54" s="93">
        <f t="shared" si="5"/>
        <v>48800</v>
      </c>
      <c r="H54" s="93">
        <f t="shared" si="5"/>
        <v>47800</v>
      </c>
      <c r="I54" s="93">
        <f t="shared" si="5"/>
        <v>47800</v>
      </c>
    </row>
    <row r="55" spans="1:9" s="28" customFormat="1" ht="33.75">
      <c r="A55" s="92" t="s">
        <v>142</v>
      </c>
      <c r="B55" s="100" t="s">
        <v>211</v>
      </c>
      <c r="C55" s="92" t="s">
        <v>189</v>
      </c>
      <c r="D55" s="92" t="s">
        <v>192</v>
      </c>
      <c r="E55" s="92" t="s">
        <v>109</v>
      </c>
      <c r="F55" s="92"/>
      <c r="G55" s="93">
        <f>G56+G59</f>
        <v>48800</v>
      </c>
      <c r="H55" s="93">
        <f>H56+H59</f>
        <v>47800</v>
      </c>
      <c r="I55" s="93">
        <f>I56+I59</f>
        <v>47800</v>
      </c>
    </row>
    <row r="56" spans="1:9" s="28" customFormat="1" ht="22.5">
      <c r="A56" s="92" t="s">
        <v>143</v>
      </c>
      <c r="B56" s="100" t="s">
        <v>196</v>
      </c>
      <c r="C56" s="92" t="s">
        <v>189</v>
      </c>
      <c r="D56" s="92" t="s">
        <v>192</v>
      </c>
      <c r="E56" s="92" t="s">
        <v>197</v>
      </c>
      <c r="F56" s="92"/>
      <c r="G56" s="93">
        <f>G57</f>
        <v>6000</v>
      </c>
      <c r="H56" s="93">
        <v>5000</v>
      </c>
      <c r="I56" s="93">
        <v>5000</v>
      </c>
    </row>
    <row r="57" spans="1:9" s="28" customFormat="1" ht="22.5">
      <c r="A57" s="92" t="s">
        <v>144</v>
      </c>
      <c r="B57" s="77" t="s">
        <v>63</v>
      </c>
      <c r="C57" s="92" t="s">
        <v>189</v>
      </c>
      <c r="D57" s="92" t="s">
        <v>192</v>
      </c>
      <c r="E57" s="92" t="s">
        <v>197</v>
      </c>
      <c r="F57" s="92" t="s">
        <v>64</v>
      </c>
      <c r="G57" s="93">
        <f>G58</f>
        <v>6000</v>
      </c>
      <c r="H57" s="93">
        <v>5000</v>
      </c>
      <c r="I57" s="93">
        <v>5000</v>
      </c>
    </row>
    <row r="58" spans="1:11" s="28" customFormat="1" ht="22.5">
      <c r="A58" s="92" t="s">
        <v>48</v>
      </c>
      <c r="B58" s="77" t="s">
        <v>65</v>
      </c>
      <c r="C58" s="92" t="s">
        <v>189</v>
      </c>
      <c r="D58" s="92" t="s">
        <v>192</v>
      </c>
      <c r="E58" s="92" t="s">
        <v>197</v>
      </c>
      <c r="F58" s="92" t="s">
        <v>66</v>
      </c>
      <c r="G58" s="93">
        <v>6000</v>
      </c>
      <c r="H58" s="93">
        <v>5000</v>
      </c>
      <c r="I58" s="93">
        <v>5000</v>
      </c>
      <c r="K58" s="37">
        <f>I18+I19+I28+I36+I52+I62+I75+I79+I84+I97</f>
        <v>3558763</v>
      </c>
    </row>
    <row r="59" spans="1:9" s="28" customFormat="1" ht="11.25">
      <c r="A59" s="92" t="s">
        <v>145</v>
      </c>
      <c r="B59" s="77" t="s">
        <v>205</v>
      </c>
      <c r="C59" s="92" t="s">
        <v>189</v>
      </c>
      <c r="D59" s="92" t="s">
        <v>192</v>
      </c>
      <c r="E59" s="92" t="s">
        <v>198</v>
      </c>
      <c r="F59" s="92"/>
      <c r="G59" s="93">
        <v>42800</v>
      </c>
      <c r="H59" s="93">
        <f>H60</f>
        <v>42800</v>
      </c>
      <c r="I59" s="93">
        <f>I60</f>
        <v>42800</v>
      </c>
    </row>
    <row r="60" spans="1:9" s="28" customFormat="1" ht="22.5">
      <c r="A60" s="92" t="s">
        <v>146</v>
      </c>
      <c r="B60" s="77" t="s">
        <v>63</v>
      </c>
      <c r="C60" s="92" t="s">
        <v>189</v>
      </c>
      <c r="D60" s="92" t="s">
        <v>192</v>
      </c>
      <c r="E60" s="92" t="s">
        <v>198</v>
      </c>
      <c r="F60" s="92" t="s">
        <v>64</v>
      </c>
      <c r="G60" s="93">
        <v>0</v>
      </c>
      <c r="H60" s="93">
        <f>H61</f>
        <v>42800</v>
      </c>
      <c r="I60" s="93">
        <f>I61</f>
        <v>42800</v>
      </c>
    </row>
    <row r="61" spans="1:9" s="28" customFormat="1" ht="22.5">
      <c r="A61" s="92" t="s">
        <v>147</v>
      </c>
      <c r="B61" s="77" t="s">
        <v>65</v>
      </c>
      <c r="C61" s="92" t="s">
        <v>189</v>
      </c>
      <c r="D61" s="92" t="s">
        <v>192</v>
      </c>
      <c r="E61" s="92" t="s">
        <v>198</v>
      </c>
      <c r="F61" s="92" t="s">
        <v>66</v>
      </c>
      <c r="G61" s="93">
        <v>42800</v>
      </c>
      <c r="H61" s="93">
        <v>42800</v>
      </c>
      <c r="I61" s="93">
        <v>42800</v>
      </c>
    </row>
    <row r="62" spans="1:9" s="28" customFormat="1" ht="11.25">
      <c r="A62" s="92" t="s">
        <v>148</v>
      </c>
      <c r="B62" s="77" t="s">
        <v>218</v>
      </c>
      <c r="C62" s="92" t="s">
        <v>189</v>
      </c>
      <c r="D62" s="92" t="s">
        <v>75</v>
      </c>
      <c r="E62" s="92"/>
      <c r="F62" s="92"/>
      <c r="G62" s="93">
        <f aca="true" t="shared" si="6" ref="G62:I67">G63</f>
        <v>175312.03999999998</v>
      </c>
      <c r="H62" s="93">
        <f t="shared" si="6"/>
        <v>136237</v>
      </c>
      <c r="I62" s="93">
        <f t="shared" si="6"/>
        <v>138937</v>
      </c>
    </row>
    <row r="63" spans="1:9" s="28" customFormat="1" ht="11.25">
      <c r="A63" s="92" t="s">
        <v>149</v>
      </c>
      <c r="B63" s="77" t="s">
        <v>12</v>
      </c>
      <c r="C63" s="92" t="s">
        <v>189</v>
      </c>
      <c r="D63" s="92" t="s">
        <v>8</v>
      </c>
      <c r="E63" s="92"/>
      <c r="F63" s="92"/>
      <c r="G63" s="93">
        <f t="shared" si="6"/>
        <v>175312.03999999998</v>
      </c>
      <c r="H63" s="93">
        <f t="shared" si="6"/>
        <v>136237</v>
      </c>
      <c r="I63" s="93">
        <f t="shared" si="6"/>
        <v>138937</v>
      </c>
    </row>
    <row r="64" spans="1:9" s="28" customFormat="1" ht="33.75">
      <c r="A64" s="92" t="s">
        <v>150</v>
      </c>
      <c r="B64" s="100" t="s">
        <v>214</v>
      </c>
      <c r="C64" s="92" t="s">
        <v>189</v>
      </c>
      <c r="D64" s="92" t="s">
        <v>8</v>
      </c>
      <c r="E64" s="92" t="s">
        <v>108</v>
      </c>
      <c r="F64" s="92"/>
      <c r="G64" s="93">
        <f t="shared" si="6"/>
        <v>175312.03999999998</v>
      </c>
      <c r="H64" s="93">
        <f t="shared" si="6"/>
        <v>136237</v>
      </c>
      <c r="I64" s="93">
        <f t="shared" si="6"/>
        <v>138937</v>
      </c>
    </row>
    <row r="65" spans="1:9" s="28" customFormat="1" ht="33.75">
      <c r="A65" s="92" t="s">
        <v>151</v>
      </c>
      <c r="B65" s="77" t="s">
        <v>11</v>
      </c>
      <c r="C65" s="92" t="s">
        <v>189</v>
      </c>
      <c r="D65" s="92" t="s">
        <v>8</v>
      </c>
      <c r="E65" s="92" t="s">
        <v>111</v>
      </c>
      <c r="F65" s="92"/>
      <c r="G65" s="93">
        <f>G66+G69</f>
        <v>175312.03999999998</v>
      </c>
      <c r="H65" s="93">
        <f>H66+H69</f>
        <v>136237</v>
      </c>
      <c r="I65" s="93">
        <f>I66+I69</f>
        <v>138937</v>
      </c>
    </row>
    <row r="66" spans="1:9" s="28" customFormat="1" ht="11.25">
      <c r="A66" s="92" t="s">
        <v>152</v>
      </c>
      <c r="B66" s="77" t="s">
        <v>204</v>
      </c>
      <c r="C66" s="92" t="s">
        <v>189</v>
      </c>
      <c r="D66" s="92" t="s">
        <v>8</v>
      </c>
      <c r="E66" s="92" t="s">
        <v>112</v>
      </c>
      <c r="F66" s="92"/>
      <c r="G66" s="93">
        <f t="shared" si="6"/>
        <v>142180.68</v>
      </c>
      <c r="H66" s="93">
        <f>H67</f>
        <v>136237</v>
      </c>
      <c r="I66" s="93">
        <f>I67</f>
        <v>138937</v>
      </c>
    </row>
    <row r="67" spans="1:9" s="28" customFormat="1" ht="22.5">
      <c r="A67" s="92" t="s">
        <v>153</v>
      </c>
      <c r="B67" s="77" t="s">
        <v>63</v>
      </c>
      <c r="C67" s="92" t="s">
        <v>189</v>
      </c>
      <c r="D67" s="92" t="s">
        <v>8</v>
      </c>
      <c r="E67" s="92" t="s">
        <v>112</v>
      </c>
      <c r="F67" s="92" t="s">
        <v>64</v>
      </c>
      <c r="G67" s="93">
        <f t="shared" si="6"/>
        <v>142180.68</v>
      </c>
      <c r="H67" s="93">
        <f>H68</f>
        <v>136237</v>
      </c>
      <c r="I67" s="93">
        <f>I68</f>
        <v>138937</v>
      </c>
    </row>
    <row r="68" spans="1:9" s="28" customFormat="1" ht="22.5">
      <c r="A68" s="92" t="s">
        <v>154</v>
      </c>
      <c r="B68" s="77" t="s">
        <v>65</v>
      </c>
      <c r="C68" s="92" t="s">
        <v>189</v>
      </c>
      <c r="D68" s="92" t="s">
        <v>8</v>
      </c>
      <c r="E68" s="92" t="s">
        <v>112</v>
      </c>
      <c r="F68" s="92" t="s">
        <v>66</v>
      </c>
      <c r="G68" s="93">
        <v>142180.68</v>
      </c>
      <c r="H68" s="93">
        <v>136237</v>
      </c>
      <c r="I68" s="93">
        <v>138937</v>
      </c>
    </row>
    <row r="69" spans="1:9" s="28" customFormat="1" ht="22.5">
      <c r="A69" s="92" t="s">
        <v>155</v>
      </c>
      <c r="B69" s="77" t="s">
        <v>183</v>
      </c>
      <c r="C69" s="92" t="s">
        <v>189</v>
      </c>
      <c r="D69" s="92" t="s">
        <v>8</v>
      </c>
      <c r="E69" s="92" t="s">
        <v>203</v>
      </c>
      <c r="F69" s="92"/>
      <c r="G69" s="93">
        <f>G70</f>
        <v>33131.36</v>
      </c>
      <c r="H69" s="93">
        <v>0</v>
      </c>
      <c r="I69" s="93">
        <v>0</v>
      </c>
    </row>
    <row r="70" spans="1:9" s="28" customFormat="1" ht="22.5">
      <c r="A70" s="92" t="s">
        <v>156</v>
      </c>
      <c r="B70" s="77" t="s">
        <v>63</v>
      </c>
      <c r="C70" s="92" t="s">
        <v>189</v>
      </c>
      <c r="D70" s="92" t="s">
        <v>8</v>
      </c>
      <c r="E70" s="92" t="s">
        <v>203</v>
      </c>
      <c r="F70" s="92" t="s">
        <v>64</v>
      </c>
      <c r="G70" s="93">
        <f>G71</f>
        <v>33131.36</v>
      </c>
      <c r="H70" s="93">
        <v>0</v>
      </c>
      <c r="I70" s="93">
        <v>0</v>
      </c>
    </row>
    <row r="71" spans="1:9" s="28" customFormat="1" ht="22.5">
      <c r="A71" s="92" t="s">
        <v>157</v>
      </c>
      <c r="B71" s="77" t="s">
        <v>65</v>
      </c>
      <c r="C71" s="92" t="s">
        <v>189</v>
      </c>
      <c r="D71" s="92" t="s">
        <v>8</v>
      </c>
      <c r="E71" s="92" t="s">
        <v>203</v>
      </c>
      <c r="F71" s="92" t="s">
        <v>66</v>
      </c>
      <c r="G71" s="93">
        <v>33131.36</v>
      </c>
      <c r="H71" s="93">
        <v>0</v>
      </c>
      <c r="I71" s="93">
        <v>0</v>
      </c>
    </row>
    <row r="72" spans="1:9" s="28" customFormat="1" ht="11.25">
      <c r="A72" s="92" t="s">
        <v>158</v>
      </c>
      <c r="B72" s="77" t="s">
        <v>219</v>
      </c>
      <c r="C72" s="92" t="s">
        <v>189</v>
      </c>
      <c r="D72" s="92" t="s">
        <v>96</v>
      </c>
      <c r="E72" s="96"/>
      <c r="F72" s="92"/>
      <c r="G72" s="93">
        <f>G73</f>
        <v>384734.45999999996</v>
      </c>
      <c r="H72" s="93">
        <f aca="true" t="shared" si="7" ref="H72:I74">H73</f>
        <v>120039</v>
      </c>
      <c r="I72" s="93">
        <f t="shared" si="7"/>
        <v>119692</v>
      </c>
    </row>
    <row r="73" spans="1:9" s="28" customFormat="1" ht="11.25">
      <c r="A73" s="92" t="s">
        <v>159</v>
      </c>
      <c r="B73" s="77" t="s">
        <v>10</v>
      </c>
      <c r="C73" s="92" t="s">
        <v>189</v>
      </c>
      <c r="D73" s="92" t="s">
        <v>9</v>
      </c>
      <c r="E73" s="92"/>
      <c r="F73" s="92"/>
      <c r="G73" s="93">
        <f>G74</f>
        <v>384734.45999999996</v>
      </c>
      <c r="H73" s="93">
        <f t="shared" si="7"/>
        <v>120039</v>
      </c>
      <c r="I73" s="93">
        <f t="shared" si="7"/>
        <v>119692</v>
      </c>
    </row>
    <row r="74" spans="1:9" s="28" customFormat="1" ht="33.75">
      <c r="A74" s="92" t="s">
        <v>160</v>
      </c>
      <c r="B74" s="100" t="s">
        <v>215</v>
      </c>
      <c r="C74" s="92" t="s">
        <v>189</v>
      </c>
      <c r="D74" s="92" t="s">
        <v>9</v>
      </c>
      <c r="E74" s="92" t="s">
        <v>108</v>
      </c>
      <c r="F74" s="92"/>
      <c r="G74" s="93">
        <f>G75</f>
        <v>384734.45999999996</v>
      </c>
      <c r="H74" s="93">
        <f t="shared" si="7"/>
        <v>120039</v>
      </c>
      <c r="I74" s="93">
        <f t="shared" si="7"/>
        <v>119692</v>
      </c>
    </row>
    <row r="75" spans="1:9" s="28" customFormat="1" ht="33.75">
      <c r="A75" s="92" t="s">
        <v>161</v>
      </c>
      <c r="B75" s="101" t="s">
        <v>13</v>
      </c>
      <c r="C75" s="92" t="s">
        <v>189</v>
      </c>
      <c r="D75" s="92" t="s">
        <v>9</v>
      </c>
      <c r="E75" s="92" t="s">
        <v>113</v>
      </c>
      <c r="F75" s="92"/>
      <c r="G75" s="93">
        <f>G76+G79+G82</f>
        <v>384734.45999999996</v>
      </c>
      <c r="H75" s="93">
        <f>H76+H79+H82</f>
        <v>120039</v>
      </c>
      <c r="I75" s="93">
        <f>I76+I79+I82</f>
        <v>119692</v>
      </c>
    </row>
    <row r="76" spans="1:9" s="28" customFormat="1" ht="11.25">
      <c r="A76" s="92" t="s">
        <v>162</v>
      </c>
      <c r="B76" s="77" t="s">
        <v>185</v>
      </c>
      <c r="C76" s="92" t="s">
        <v>189</v>
      </c>
      <c r="D76" s="92" t="s">
        <v>9</v>
      </c>
      <c r="E76" s="92" t="s">
        <v>116</v>
      </c>
      <c r="F76" s="92"/>
      <c r="G76" s="93">
        <f aca="true" t="shared" si="8" ref="G76:I77">G77</f>
        <v>112800</v>
      </c>
      <c r="H76" s="93">
        <f t="shared" si="8"/>
        <v>55238</v>
      </c>
      <c r="I76" s="93">
        <f>I77</f>
        <v>60353</v>
      </c>
    </row>
    <row r="77" spans="1:9" s="28" customFormat="1" ht="22.5">
      <c r="A77" s="92" t="s">
        <v>163</v>
      </c>
      <c r="B77" s="77" t="s">
        <v>63</v>
      </c>
      <c r="C77" s="92" t="s">
        <v>189</v>
      </c>
      <c r="D77" s="92" t="s">
        <v>9</v>
      </c>
      <c r="E77" s="92" t="s">
        <v>116</v>
      </c>
      <c r="F77" s="92" t="s">
        <v>64</v>
      </c>
      <c r="G77" s="93">
        <v>112800</v>
      </c>
      <c r="H77" s="93">
        <f t="shared" si="8"/>
        <v>55238</v>
      </c>
      <c r="I77" s="93">
        <f t="shared" si="8"/>
        <v>60353</v>
      </c>
    </row>
    <row r="78" spans="1:9" s="28" customFormat="1" ht="22.5">
      <c r="A78" s="92" t="s">
        <v>164</v>
      </c>
      <c r="B78" s="77" t="s">
        <v>65</v>
      </c>
      <c r="C78" s="92" t="s">
        <v>189</v>
      </c>
      <c r="D78" s="92" t="s">
        <v>9</v>
      </c>
      <c r="E78" s="92" t="s">
        <v>116</v>
      </c>
      <c r="F78" s="92" t="s">
        <v>66</v>
      </c>
      <c r="G78" s="102">
        <v>112800</v>
      </c>
      <c r="H78" s="102">
        <v>55238</v>
      </c>
      <c r="I78" s="102">
        <v>60353</v>
      </c>
    </row>
    <row r="79" spans="1:9" s="28" customFormat="1" ht="11.25">
      <c r="A79" s="92" t="s">
        <v>165</v>
      </c>
      <c r="B79" s="77" t="s">
        <v>186</v>
      </c>
      <c r="C79" s="92" t="s">
        <v>189</v>
      </c>
      <c r="D79" s="92" t="s">
        <v>9</v>
      </c>
      <c r="E79" s="92" t="s">
        <v>117</v>
      </c>
      <c r="F79" s="92"/>
      <c r="G79" s="93">
        <f aca="true" t="shared" si="9" ref="G79:I80">G80</f>
        <v>153010.46</v>
      </c>
      <c r="H79" s="93">
        <f t="shared" si="9"/>
        <v>46701</v>
      </c>
      <c r="I79" s="93">
        <f t="shared" si="9"/>
        <v>46501</v>
      </c>
    </row>
    <row r="80" spans="1:9" s="28" customFormat="1" ht="22.5">
      <c r="A80" s="92" t="s">
        <v>166</v>
      </c>
      <c r="B80" s="77" t="s">
        <v>63</v>
      </c>
      <c r="C80" s="92" t="s">
        <v>189</v>
      </c>
      <c r="D80" s="92" t="s">
        <v>9</v>
      </c>
      <c r="E80" s="92" t="s">
        <v>117</v>
      </c>
      <c r="F80" s="92" t="s">
        <v>64</v>
      </c>
      <c r="G80" s="93">
        <f t="shared" si="9"/>
        <v>153010.46</v>
      </c>
      <c r="H80" s="93">
        <f>H81</f>
        <v>46701</v>
      </c>
      <c r="I80" s="93">
        <f t="shared" si="9"/>
        <v>46501</v>
      </c>
    </row>
    <row r="81" spans="1:9" s="28" customFormat="1" ht="22.5">
      <c r="A81" s="92" t="s">
        <v>167</v>
      </c>
      <c r="B81" s="77" t="s">
        <v>65</v>
      </c>
      <c r="C81" s="92" t="s">
        <v>189</v>
      </c>
      <c r="D81" s="92" t="s">
        <v>9</v>
      </c>
      <c r="E81" s="92" t="s">
        <v>117</v>
      </c>
      <c r="F81" s="92" t="s">
        <v>66</v>
      </c>
      <c r="G81" s="102">
        <v>153010.46</v>
      </c>
      <c r="H81" s="102">
        <v>46701</v>
      </c>
      <c r="I81" s="102">
        <v>46501</v>
      </c>
    </row>
    <row r="82" spans="1:9" s="28" customFormat="1" ht="11.25">
      <c r="A82" s="92" t="s">
        <v>168</v>
      </c>
      <c r="B82" s="77" t="s">
        <v>187</v>
      </c>
      <c r="C82" s="92" t="s">
        <v>189</v>
      </c>
      <c r="D82" s="92" t="s">
        <v>9</v>
      </c>
      <c r="E82" s="92" t="s">
        <v>118</v>
      </c>
      <c r="F82" s="92"/>
      <c r="G82" s="93">
        <f>G83</f>
        <v>118924</v>
      </c>
      <c r="H82" s="93">
        <f>H83</f>
        <v>18100</v>
      </c>
      <c r="I82" s="93">
        <f>I83</f>
        <v>12838</v>
      </c>
    </row>
    <row r="83" spans="1:9" s="28" customFormat="1" ht="22.5">
      <c r="A83" s="92" t="s">
        <v>169</v>
      </c>
      <c r="B83" s="77" t="s">
        <v>63</v>
      </c>
      <c r="C83" s="92" t="s">
        <v>189</v>
      </c>
      <c r="D83" s="92" t="s">
        <v>9</v>
      </c>
      <c r="E83" s="92" t="s">
        <v>118</v>
      </c>
      <c r="F83" s="92" t="s">
        <v>64</v>
      </c>
      <c r="G83" s="93">
        <f>G84</f>
        <v>118924</v>
      </c>
      <c r="H83" s="93">
        <f>H84</f>
        <v>18100</v>
      </c>
      <c r="I83" s="93">
        <f>I84</f>
        <v>12838</v>
      </c>
    </row>
    <row r="84" spans="1:9" s="28" customFormat="1" ht="22.5">
      <c r="A84" s="92" t="s">
        <v>170</v>
      </c>
      <c r="B84" s="77" t="s">
        <v>65</v>
      </c>
      <c r="C84" s="92" t="s">
        <v>189</v>
      </c>
      <c r="D84" s="92" t="s">
        <v>9</v>
      </c>
      <c r="E84" s="92" t="s">
        <v>118</v>
      </c>
      <c r="F84" s="92" t="s">
        <v>66</v>
      </c>
      <c r="G84" s="102">
        <v>118924</v>
      </c>
      <c r="H84" s="102">
        <v>18100</v>
      </c>
      <c r="I84" s="102">
        <v>12838</v>
      </c>
    </row>
    <row r="85" spans="1:9" s="28" customFormat="1" ht="22.5">
      <c r="A85" s="92" t="s">
        <v>171</v>
      </c>
      <c r="B85" s="77" t="s">
        <v>63</v>
      </c>
      <c r="C85" s="92" t="s">
        <v>189</v>
      </c>
      <c r="D85" s="92" t="s">
        <v>9</v>
      </c>
      <c r="E85" s="92" t="s">
        <v>232</v>
      </c>
      <c r="F85" s="92" t="s">
        <v>66</v>
      </c>
      <c r="G85" s="102">
        <v>2880</v>
      </c>
      <c r="H85" s="102">
        <v>0</v>
      </c>
      <c r="I85" s="102">
        <v>0</v>
      </c>
    </row>
    <row r="86" spans="1:9" s="28" customFormat="1" ht="22.5">
      <c r="A86" s="92" t="s">
        <v>172</v>
      </c>
      <c r="B86" s="77" t="s">
        <v>65</v>
      </c>
      <c r="C86" s="92" t="s">
        <v>189</v>
      </c>
      <c r="D86" s="92" t="s">
        <v>9</v>
      </c>
      <c r="E86" s="92" t="s">
        <v>232</v>
      </c>
      <c r="F86" s="92" t="s">
        <v>233</v>
      </c>
      <c r="G86" s="102">
        <v>2880</v>
      </c>
      <c r="H86" s="102">
        <v>0</v>
      </c>
      <c r="I86" s="102">
        <v>0</v>
      </c>
    </row>
    <row r="87" spans="1:9" s="28" customFormat="1" ht="11.25">
      <c r="A87" s="92" t="s">
        <v>173</v>
      </c>
      <c r="B87" s="77" t="s">
        <v>185</v>
      </c>
      <c r="C87" s="92" t="s">
        <v>189</v>
      </c>
      <c r="D87" s="92" t="s">
        <v>9</v>
      </c>
      <c r="E87" s="92" t="s">
        <v>232</v>
      </c>
      <c r="F87" s="92"/>
      <c r="G87" s="102">
        <v>2880</v>
      </c>
      <c r="H87" s="102">
        <v>0</v>
      </c>
      <c r="I87" s="102">
        <v>0</v>
      </c>
    </row>
    <row r="88" spans="1:9" s="28" customFormat="1" ht="22.5">
      <c r="A88" s="92" t="s">
        <v>174</v>
      </c>
      <c r="B88" s="77" t="s">
        <v>63</v>
      </c>
      <c r="C88" s="92" t="s">
        <v>189</v>
      </c>
      <c r="D88" s="92" t="s">
        <v>9</v>
      </c>
      <c r="E88" s="92" t="s">
        <v>234</v>
      </c>
      <c r="F88" s="92" t="s">
        <v>66</v>
      </c>
      <c r="G88" s="102">
        <v>9600</v>
      </c>
      <c r="H88" s="102">
        <v>0</v>
      </c>
      <c r="I88" s="102">
        <v>0</v>
      </c>
    </row>
    <row r="89" spans="1:9" s="28" customFormat="1" ht="22.5">
      <c r="A89" s="92" t="s">
        <v>175</v>
      </c>
      <c r="B89" s="77" t="s">
        <v>65</v>
      </c>
      <c r="C89" s="92" t="s">
        <v>189</v>
      </c>
      <c r="D89" s="92" t="s">
        <v>9</v>
      </c>
      <c r="E89" s="92" t="s">
        <v>234</v>
      </c>
      <c r="F89" s="92" t="s">
        <v>233</v>
      </c>
      <c r="G89" s="102">
        <v>9600</v>
      </c>
      <c r="H89" s="102">
        <v>0</v>
      </c>
      <c r="I89" s="102">
        <v>0</v>
      </c>
    </row>
    <row r="90" spans="1:9" s="28" customFormat="1" ht="11.25">
      <c r="A90" s="92" t="s">
        <v>176</v>
      </c>
      <c r="B90" s="77" t="s">
        <v>185</v>
      </c>
      <c r="C90" s="92" t="s">
        <v>189</v>
      </c>
      <c r="D90" s="92" t="s">
        <v>9</v>
      </c>
      <c r="E90" s="92" t="s">
        <v>234</v>
      </c>
      <c r="F90" s="92"/>
      <c r="G90" s="102">
        <v>9600</v>
      </c>
      <c r="H90" s="102">
        <v>0</v>
      </c>
      <c r="I90" s="102">
        <v>0</v>
      </c>
    </row>
    <row r="91" spans="1:9" s="28" customFormat="1" ht="11.25">
      <c r="A91" s="92" t="s">
        <v>177</v>
      </c>
      <c r="B91" s="77" t="s">
        <v>69</v>
      </c>
      <c r="C91" s="92" t="s">
        <v>189</v>
      </c>
      <c r="D91" s="92" t="s">
        <v>31</v>
      </c>
      <c r="E91" s="92"/>
      <c r="F91" s="92"/>
      <c r="G91" s="93">
        <f>G92</f>
        <v>6000</v>
      </c>
      <c r="H91" s="93">
        <f>H92</f>
        <v>11045</v>
      </c>
      <c r="I91" s="93">
        <f>I92</f>
        <v>11045</v>
      </c>
    </row>
    <row r="92" spans="1:9" s="28" customFormat="1" ht="22.5">
      <c r="A92" s="92" t="s">
        <v>178</v>
      </c>
      <c r="B92" s="103" t="s">
        <v>101</v>
      </c>
      <c r="C92" s="92" t="s">
        <v>189</v>
      </c>
      <c r="D92" s="92" t="s">
        <v>236</v>
      </c>
      <c r="E92" s="92"/>
      <c r="F92" s="92"/>
      <c r="G92" s="93">
        <f aca="true" t="shared" si="10" ref="G92:I96">G93</f>
        <v>6000</v>
      </c>
      <c r="H92" s="93">
        <f t="shared" si="10"/>
        <v>11045</v>
      </c>
      <c r="I92" s="93">
        <f t="shared" si="10"/>
        <v>11045</v>
      </c>
    </row>
    <row r="93" spans="1:9" s="28" customFormat="1" ht="33.75">
      <c r="A93" s="92" t="s">
        <v>202</v>
      </c>
      <c r="B93" s="77" t="s">
        <v>216</v>
      </c>
      <c r="C93" s="92" t="s">
        <v>189</v>
      </c>
      <c r="D93" s="92" t="s">
        <v>236</v>
      </c>
      <c r="E93" s="92" t="s">
        <v>108</v>
      </c>
      <c r="F93" s="92"/>
      <c r="G93" s="93">
        <f t="shared" si="10"/>
        <v>6000</v>
      </c>
      <c r="H93" s="93">
        <f t="shared" si="10"/>
        <v>11045</v>
      </c>
      <c r="I93" s="93">
        <f t="shared" si="10"/>
        <v>11045</v>
      </c>
    </row>
    <row r="94" spans="1:9" s="28" customFormat="1" ht="22.5">
      <c r="A94" s="92" t="s">
        <v>206</v>
      </c>
      <c r="B94" s="77" t="s">
        <v>179</v>
      </c>
      <c r="C94" s="92" t="s">
        <v>189</v>
      </c>
      <c r="D94" s="92" t="s">
        <v>236</v>
      </c>
      <c r="E94" s="92" t="s">
        <v>114</v>
      </c>
      <c r="F94" s="92"/>
      <c r="G94" s="93">
        <f t="shared" si="10"/>
        <v>6000</v>
      </c>
      <c r="H94" s="93">
        <f t="shared" si="10"/>
        <v>11045</v>
      </c>
      <c r="I94" s="93">
        <f t="shared" si="10"/>
        <v>11045</v>
      </c>
    </row>
    <row r="95" spans="1:9" s="28" customFormat="1" ht="11.25">
      <c r="A95" s="92" t="s">
        <v>207</v>
      </c>
      <c r="B95" s="77" t="s">
        <v>3</v>
      </c>
      <c r="C95" s="92" t="s">
        <v>189</v>
      </c>
      <c r="D95" s="92" t="s">
        <v>236</v>
      </c>
      <c r="E95" s="92" t="s">
        <v>115</v>
      </c>
      <c r="F95" s="92"/>
      <c r="G95" s="93">
        <f t="shared" si="10"/>
        <v>6000</v>
      </c>
      <c r="H95" s="93">
        <f t="shared" si="10"/>
        <v>11045</v>
      </c>
      <c r="I95" s="93">
        <f t="shared" si="10"/>
        <v>11045</v>
      </c>
    </row>
    <row r="96" spans="1:9" s="28" customFormat="1" ht="22.5">
      <c r="A96" s="92" t="s">
        <v>208</v>
      </c>
      <c r="B96" s="77" t="s">
        <v>63</v>
      </c>
      <c r="C96" s="92" t="s">
        <v>189</v>
      </c>
      <c r="D96" s="92" t="s">
        <v>236</v>
      </c>
      <c r="E96" s="92" t="s">
        <v>115</v>
      </c>
      <c r="F96" s="92" t="s">
        <v>64</v>
      </c>
      <c r="G96" s="93">
        <f t="shared" si="10"/>
        <v>6000</v>
      </c>
      <c r="H96" s="93">
        <f t="shared" si="10"/>
        <v>11045</v>
      </c>
      <c r="I96" s="93">
        <f t="shared" si="10"/>
        <v>11045</v>
      </c>
    </row>
    <row r="97" spans="1:9" s="28" customFormat="1" ht="22.5">
      <c r="A97" s="92" t="s">
        <v>209</v>
      </c>
      <c r="B97" s="77" t="s">
        <v>65</v>
      </c>
      <c r="C97" s="92" t="s">
        <v>189</v>
      </c>
      <c r="D97" s="92" t="s">
        <v>236</v>
      </c>
      <c r="E97" s="92" t="s">
        <v>115</v>
      </c>
      <c r="F97" s="92" t="s">
        <v>66</v>
      </c>
      <c r="G97" s="93">
        <v>6000</v>
      </c>
      <c r="H97" s="93">
        <v>11045</v>
      </c>
      <c r="I97" s="93">
        <v>11045</v>
      </c>
    </row>
    <row r="98" spans="1:10" s="28" customFormat="1" ht="11.25">
      <c r="A98" s="92" t="s">
        <v>237</v>
      </c>
      <c r="B98" s="95" t="s">
        <v>0</v>
      </c>
      <c r="C98" s="92"/>
      <c r="D98" s="92"/>
      <c r="E98" s="92"/>
      <c r="F98" s="92"/>
      <c r="G98" s="97">
        <v>0</v>
      </c>
      <c r="H98" s="97">
        <v>98000</v>
      </c>
      <c r="I98" s="97">
        <v>181000</v>
      </c>
      <c r="J98" s="37"/>
    </row>
    <row r="99" spans="1:11" s="28" customFormat="1" ht="11.25">
      <c r="A99" s="92" t="s">
        <v>238</v>
      </c>
      <c r="B99" s="95" t="s">
        <v>17</v>
      </c>
      <c r="C99" s="92"/>
      <c r="D99" s="92"/>
      <c r="E99" s="96"/>
      <c r="F99" s="92"/>
      <c r="G99" s="97">
        <f>G14+G19+G26+G31+G36+G44+G52+G62+G72+G87+G88+G91+P92</f>
        <v>4188631.5</v>
      </c>
      <c r="H99" s="97">
        <f>H13+H44+H52+H62+H72+H91+H98</f>
        <v>3723969</v>
      </c>
      <c r="I99" s="97">
        <f>I13+I44+I52+I62+I72+I91+I98</f>
        <v>3681924</v>
      </c>
      <c r="J99" s="97">
        <f>J13+J44+J52+J62+J72+J91</f>
        <v>0</v>
      </c>
      <c r="K99" s="97">
        <f>K13+K44+K52+K62+K72+K91</f>
        <v>0</v>
      </c>
    </row>
    <row r="101" ht="15.75">
      <c r="G101" s="11"/>
    </row>
  </sheetData>
  <sheetProtection/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tabSelected="1" view="pageBreakPreview" zoomScale="110" zoomScaleSheetLayoutView="110" zoomScalePageLayoutView="0" workbookViewId="0" topLeftCell="A1">
      <selection activeCell="J43" sqref="J43"/>
    </sheetView>
  </sheetViews>
  <sheetFormatPr defaultColWidth="9.00390625" defaultRowHeight="12.75"/>
  <cols>
    <col min="1" max="1" width="3.625" style="13" customWidth="1"/>
    <col min="2" max="2" width="60.625" style="14" customWidth="1"/>
    <col min="3" max="3" width="14.00390625" style="15" customWidth="1"/>
    <col min="4" max="4" width="7.875" style="15" customWidth="1"/>
    <col min="5" max="5" width="8.75390625" style="15" customWidth="1"/>
    <col min="6" max="6" width="13.25390625" style="17" customWidth="1"/>
    <col min="7" max="7" width="14.00390625" style="16" bestFit="1" customWidth="1"/>
    <col min="8" max="8" width="14.25390625" style="16" customWidth="1"/>
    <col min="9" max="9" width="11.875" style="16" customWidth="1"/>
    <col min="10" max="16384" width="9.125" style="16" customWidth="1"/>
  </cols>
  <sheetData>
    <row r="1" spans="1:8" s="28" customFormat="1" ht="11.25">
      <c r="A1" s="23"/>
      <c r="B1" s="24"/>
      <c r="C1" s="25"/>
      <c r="D1" s="26"/>
      <c r="E1" s="25"/>
      <c r="F1" s="27"/>
      <c r="G1" s="139" t="s">
        <v>36</v>
      </c>
      <c r="H1" s="139"/>
    </row>
    <row r="2" spans="1:7" s="28" customFormat="1" ht="11.25">
      <c r="A2" s="23"/>
      <c r="B2" s="24"/>
      <c r="C2" s="25"/>
      <c r="D2" s="26"/>
      <c r="E2" s="25"/>
      <c r="F2" s="29"/>
      <c r="G2" s="28" t="s">
        <v>231</v>
      </c>
    </row>
    <row r="3" spans="1:7" s="28" customFormat="1" ht="11.25">
      <c r="A3" s="23"/>
      <c r="B3" s="24"/>
      <c r="C3" s="25"/>
      <c r="D3" s="30"/>
      <c r="E3" s="25"/>
      <c r="F3" s="31"/>
      <c r="G3" s="28" t="s">
        <v>190</v>
      </c>
    </row>
    <row r="4" spans="1:6" s="28" customFormat="1" ht="11.25">
      <c r="A4" s="23"/>
      <c r="B4" s="24"/>
      <c r="C4" s="25"/>
      <c r="D4" s="32"/>
      <c r="E4" s="25"/>
      <c r="F4" s="33"/>
    </row>
    <row r="5" spans="1:6" s="28" customFormat="1" ht="11.25">
      <c r="A5" s="23"/>
      <c r="B5" s="24"/>
      <c r="C5" s="25"/>
      <c r="D5" s="32"/>
      <c r="E5" s="25"/>
      <c r="F5" s="33"/>
    </row>
    <row r="6" spans="1:8" s="28" customFormat="1" ht="59.25" customHeight="1">
      <c r="A6" s="138" t="s">
        <v>226</v>
      </c>
      <c r="B6" s="138"/>
      <c r="C6" s="138"/>
      <c r="D6" s="138"/>
      <c r="E6" s="138"/>
      <c r="F6" s="138"/>
      <c r="G6" s="138"/>
      <c r="H6" s="138"/>
    </row>
    <row r="7" spans="1:6" s="28" customFormat="1" ht="11.25">
      <c r="A7" s="34"/>
      <c r="B7" s="35"/>
      <c r="C7" s="35"/>
      <c r="D7" s="35"/>
      <c r="E7" s="35"/>
      <c r="F7" s="36"/>
    </row>
    <row r="8" spans="1:8" s="28" customFormat="1" ht="11.25">
      <c r="A8" s="23"/>
      <c r="B8" s="24"/>
      <c r="C8" s="25"/>
      <c r="D8" s="25"/>
      <c r="E8" s="25"/>
      <c r="F8" s="37"/>
      <c r="H8" s="38" t="s">
        <v>104</v>
      </c>
    </row>
    <row r="9" spans="1:8" s="43" customFormat="1" ht="36">
      <c r="A9" s="39" t="s">
        <v>76</v>
      </c>
      <c r="B9" s="39" t="s">
        <v>54</v>
      </c>
      <c r="C9" s="40" t="s">
        <v>25</v>
      </c>
      <c r="D9" s="40" t="s">
        <v>26</v>
      </c>
      <c r="E9" s="40" t="s">
        <v>56</v>
      </c>
      <c r="F9" s="41" t="s">
        <v>193</v>
      </c>
      <c r="G9" s="42" t="s">
        <v>199</v>
      </c>
      <c r="H9" s="42" t="s">
        <v>220</v>
      </c>
    </row>
    <row r="10" spans="1:8" s="43" customFormat="1" ht="12">
      <c r="A10" s="44" t="s">
        <v>79</v>
      </c>
      <c r="B10" s="40" t="s">
        <v>80</v>
      </c>
      <c r="C10" s="44" t="s">
        <v>81</v>
      </c>
      <c r="D10" s="40" t="s">
        <v>82</v>
      </c>
      <c r="E10" s="44" t="s">
        <v>83</v>
      </c>
      <c r="F10" s="40" t="s">
        <v>84</v>
      </c>
      <c r="G10" s="44" t="s">
        <v>85</v>
      </c>
      <c r="H10" s="40" t="s">
        <v>89</v>
      </c>
    </row>
    <row r="11" spans="1:8" s="43" customFormat="1" ht="24">
      <c r="A11" s="40" t="s">
        <v>79</v>
      </c>
      <c r="B11" s="45" t="s">
        <v>184</v>
      </c>
      <c r="C11" s="46" t="s">
        <v>108</v>
      </c>
      <c r="D11" s="46" t="s">
        <v>57</v>
      </c>
      <c r="E11" s="46" t="s">
        <v>57</v>
      </c>
      <c r="F11" s="47">
        <f>F13+F19+F23+F27+F30</f>
        <v>397214.45999999996</v>
      </c>
      <c r="G11" s="47">
        <f>G12+G33+G44+G48</f>
        <v>315121</v>
      </c>
      <c r="H11" s="47">
        <f>H12+H33+H44+H48</f>
        <v>317474</v>
      </c>
    </row>
    <row r="12" spans="1:8" s="43" customFormat="1" ht="24">
      <c r="A12" s="40" t="s">
        <v>80</v>
      </c>
      <c r="B12" s="48" t="s">
        <v>210</v>
      </c>
      <c r="C12" s="49" t="s">
        <v>113</v>
      </c>
      <c r="D12" s="49"/>
      <c r="E12" s="49"/>
      <c r="F12" s="50"/>
      <c r="G12" s="50">
        <f>G13+G18+G23</f>
        <v>120039</v>
      </c>
      <c r="H12" s="50">
        <f>H14+H19+H24</f>
        <v>119692</v>
      </c>
    </row>
    <row r="13" spans="1:8" s="43" customFormat="1" ht="12">
      <c r="A13" s="40" t="s">
        <v>81</v>
      </c>
      <c r="B13" s="51" t="s">
        <v>185</v>
      </c>
      <c r="C13" s="40" t="s">
        <v>116</v>
      </c>
      <c r="D13" s="40"/>
      <c r="E13" s="40"/>
      <c r="F13" s="52">
        <v>112800</v>
      </c>
      <c r="G13" s="52">
        <f aca="true" t="shared" si="0" ref="F13:H15">G14</f>
        <v>55238</v>
      </c>
      <c r="H13" s="52">
        <f t="shared" si="0"/>
        <v>60353</v>
      </c>
    </row>
    <row r="14" spans="1:8" s="43" customFormat="1" ht="12">
      <c r="A14" s="40" t="s">
        <v>82</v>
      </c>
      <c r="B14" s="51" t="s">
        <v>63</v>
      </c>
      <c r="C14" s="40" t="s">
        <v>116</v>
      </c>
      <c r="D14" s="40" t="s">
        <v>64</v>
      </c>
      <c r="E14" s="40"/>
      <c r="F14" s="52">
        <f t="shared" si="0"/>
        <v>112800</v>
      </c>
      <c r="G14" s="52">
        <f t="shared" si="0"/>
        <v>55238</v>
      </c>
      <c r="H14" s="52">
        <f t="shared" si="0"/>
        <v>60353</v>
      </c>
    </row>
    <row r="15" spans="1:8" s="43" customFormat="1" ht="24">
      <c r="A15" s="40" t="s">
        <v>83</v>
      </c>
      <c r="B15" s="51" t="s">
        <v>65</v>
      </c>
      <c r="C15" s="40" t="s">
        <v>116</v>
      </c>
      <c r="D15" s="40" t="s">
        <v>66</v>
      </c>
      <c r="E15" s="40"/>
      <c r="F15" s="52">
        <f>F16</f>
        <v>112800</v>
      </c>
      <c r="G15" s="52">
        <f t="shared" si="0"/>
        <v>55238</v>
      </c>
      <c r="H15" s="52">
        <f t="shared" si="0"/>
        <v>60353</v>
      </c>
    </row>
    <row r="16" spans="1:8" s="43" customFormat="1" ht="12">
      <c r="A16" s="40" t="s">
        <v>84</v>
      </c>
      <c r="B16" s="51" t="s">
        <v>95</v>
      </c>
      <c r="C16" s="40" t="s">
        <v>116</v>
      </c>
      <c r="D16" s="40" t="s">
        <v>66</v>
      </c>
      <c r="E16" s="40" t="s">
        <v>96</v>
      </c>
      <c r="F16" s="52">
        <f>F17</f>
        <v>112800</v>
      </c>
      <c r="G16" s="52">
        <f>G17</f>
        <v>55238</v>
      </c>
      <c r="H16" s="52">
        <f>H17</f>
        <v>60353</v>
      </c>
    </row>
    <row r="17" spans="1:8" s="43" customFormat="1" ht="12">
      <c r="A17" s="40" t="s">
        <v>85</v>
      </c>
      <c r="B17" s="51" t="s">
        <v>10</v>
      </c>
      <c r="C17" s="40" t="s">
        <v>116</v>
      </c>
      <c r="D17" s="40" t="s">
        <v>66</v>
      </c>
      <c r="E17" s="40" t="s">
        <v>9</v>
      </c>
      <c r="F17" s="52">
        <v>112800</v>
      </c>
      <c r="G17" s="52">
        <v>55238</v>
      </c>
      <c r="H17" s="52">
        <v>60353</v>
      </c>
    </row>
    <row r="18" spans="1:8" s="43" customFormat="1" ht="12">
      <c r="A18" s="40" t="s">
        <v>89</v>
      </c>
      <c r="B18" s="51" t="s">
        <v>186</v>
      </c>
      <c r="C18" s="40" t="s">
        <v>117</v>
      </c>
      <c r="D18" s="40"/>
      <c r="E18" s="40"/>
      <c r="F18" s="52">
        <f>F19</f>
        <v>153010.46</v>
      </c>
      <c r="G18" s="52">
        <f>G19</f>
        <v>46701</v>
      </c>
      <c r="H18" s="52">
        <f>H19</f>
        <v>46501</v>
      </c>
    </row>
    <row r="19" spans="1:8" s="43" customFormat="1" ht="12">
      <c r="A19" s="40" t="s">
        <v>90</v>
      </c>
      <c r="B19" s="51" t="s">
        <v>63</v>
      </c>
      <c r="C19" s="40" t="s">
        <v>117</v>
      </c>
      <c r="D19" s="40" t="s">
        <v>64</v>
      </c>
      <c r="E19" s="40"/>
      <c r="F19" s="52">
        <f>F22</f>
        <v>153010.46</v>
      </c>
      <c r="G19" s="52">
        <f>G22</f>
        <v>46701</v>
      </c>
      <c r="H19" s="52">
        <f>H22</f>
        <v>46501</v>
      </c>
    </row>
    <row r="20" spans="1:8" s="43" customFormat="1" ht="24">
      <c r="A20" s="40" t="s">
        <v>91</v>
      </c>
      <c r="B20" s="51" t="s">
        <v>65</v>
      </c>
      <c r="C20" s="40" t="s">
        <v>117</v>
      </c>
      <c r="D20" s="40" t="s">
        <v>66</v>
      </c>
      <c r="E20" s="40"/>
      <c r="F20" s="52">
        <f aca="true" t="shared" si="1" ref="F20:H21">F21</f>
        <v>153010.46</v>
      </c>
      <c r="G20" s="52">
        <f t="shared" si="1"/>
        <v>46701</v>
      </c>
      <c r="H20" s="52">
        <f t="shared" si="1"/>
        <v>46501</v>
      </c>
    </row>
    <row r="21" spans="1:8" s="43" customFormat="1" ht="12">
      <c r="A21" s="40" t="s">
        <v>92</v>
      </c>
      <c r="B21" s="51" t="s">
        <v>235</v>
      </c>
      <c r="C21" s="40" t="s">
        <v>117</v>
      </c>
      <c r="D21" s="40" t="s">
        <v>66</v>
      </c>
      <c r="E21" s="40" t="s">
        <v>96</v>
      </c>
      <c r="F21" s="52">
        <f t="shared" si="1"/>
        <v>153010.46</v>
      </c>
      <c r="G21" s="52">
        <f t="shared" si="1"/>
        <v>46701</v>
      </c>
      <c r="H21" s="52">
        <f t="shared" si="1"/>
        <v>46501</v>
      </c>
    </row>
    <row r="22" spans="1:8" s="43" customFormat="1" ht="12">
      <c r="A22" s="40" t="s">
        <v>93</v>
      </c>
      <c r="B22" s="51" t="s">
        <v>10</v>
      </c>
      <c r="C22" s="40" t="s">
        <v>117</v>
      </c>
      <c r="D22" s="40" t="s">
        <v>66</v>
      </c>
      <c r="E22" s="40" t="s">
        <v>9</v>
      </c>
      <c r="F22" s="52">
        <v>153010.46</v>
      </c>
      <c r="G22" s="52">
        <v>46701</v>
      </c>
      <c r="H22" s="52">
        <v>46501</v>
      </c>
    </row>
    <row r="23" spans="1:8" s="43" customFormat="1" ht="12">
      <c r="A23" s="40" t="s">
        <v>43</v>
      </c>
      <c r="B23" s="51" t="s">
        <v>187</v>
      </c>
      <c r="C23" s="40" t="s">
        <v>118</v>
      </c>
      <c r="D23" s="40"/>
      <c r="E23" s="40"/>
      <c r="F23" s="52">
        <v>118924</v>
      </c>
      <c r="G23" s="52">
        <f>G24</f>
        <v>18100</v>
      </c>
      <c r="H23" s="52">
        <f>H24</f>
        <v>12838</v>
      </c>
    </row>
    <row r="24" spans="1:8" s="43" customFormat="1" ht="12">
      <c r="A24" s="40" t="s">
        <v>128</v>
      </c>
      <c r="B24" s="51" t="s">
        <v>63</v>
      </c>
      <c r="C24" s="40" t="s">
        <v>118</v>
      </c>
      <c r="D24" s="40" t="s">
        <v>64</v>
      </c>
      <c r="E24" s="40"/>
      <c r="F24" s="52">
        <v>118924</v>
      </c>
      <c r="G24" s="52">
        <v>18100</v>
      </c>
      <c r="H24" s="52">
        <v>12838</v>
      </c>
    </row>
    <row r="25" spans="1:8" s="43" customFormat="1" ht="24">
      <c r="A25" s="40" t="s">
        <v>129</v>
      </c>
      <c r="B25" s="51" t="s">
        <v>65</v>
      </c>
      <c r="C25" s="40" t="s">
        <v>118</v>
      </c>
      <c r="D25" s="40" t="s">
        <v>66</v>
      </c>
      <c r="E25" s="40" t="s">
        <v>96</v>
      </c>
      <c r="F25" s="52">
        <v>118924</v>
      </c>
      <c r="G25" s="52">
        <v>18100</v>
      </c>
      <c r="H25" s="52">
        <v>12838</v>
      </c>
    </row>
    <row r="26" spans="1:8" s="43" customFormat="1" ht="12">
      <c r="A26" s="40" t="s">
        <v>130</v>
      </c>
      <c r="B26" s="51" t="s">
        <v>187</v>
      </c>
      <c r="C26" s="40" t="s">
        <v>118</v>
      </c>
      <c r="D26" s="40" t="s">
        <v>66</v>
      </c>
      <c r="E26" s="40" t="s">
        <v>9</v>
      </c>
      <c r="F26" s="52">
        <v>118924</v>
      </c>
      <c r="G26" s="52">
        <v>18100</v>
      </c>
      <c r="H26" s="52">
        <v>12838</v>
      </c>
    </row>
    <row r="27" spans="1:8" s="43" customFormat="1" ht="12">
      <c r="A27" s="40" t="s">
        <v>128</v>
      </c>
      <c r="B27" s="51" t="s">
        <v>63</v>
      </c>
      <c r="C27" s="40" t="s">
        <v>232</v>
      </c>
      <c r="D27" s="40" t="s">
        <v>64</v>
      </c>
      <c r="E27" s="40"/>
      <c r="F27" s="52">
        <v>2880</v>
      </c>
      <c r="G27" s="52">
        <v>0</v>
      </c>
      <c r="H27" s="52">
        <v>0</v>
      </c>
    </row>
    <row r="28" spans="1:8" s="43" customFormat="1" ht="24">
      <c r="A28" s="40" t="s">
        <v>129</v>
      </c>
      <c r="B28" s="51" t="s">
        <v>65</v>
      </c>
      <c r="C28" s="40" t="s">
        <v>232</v>
      </c>
      <c r="D28" s="40" t="s">
        <v>66</v>
      </c>
      <c r="E28" s="40" t="s">
        <v>96</v>
      </c>
      <c r="F28" s="52">
        <v>2880</v>
      </c>
      <c r="G28" s="52">
        <v>0</v>
      </c>
      <c r="H28" s="52">
        <v>0</v>
      </c>
    </row>
    <row r="29" spans="1:8" s="43" customFormat="1" ht="12">
      <c r="A29" s="40" t="s">
        <v>130</v>
      </c>
      <c r="B29" s="51" t="s">
        <v>187</v>
      </c>
      <c r="C29" s="40" t="s">
        <v>232</v>
      </c>
      <c r="D29" s="40" t="s">
        <v>66</v>
      </c>
      <c r="E29" s="40" t="s">
        <v>9</v>
      </c>
      <c r="F29" s="52">
        <v>2880</v>
      </c>
      <c r="G29" s="52">
        <v>0</v>
      </c>
      <c r="H29" s="52">
        <v>0</v>
      </c>
    </row>
    <row r="30" spans="1:8" s="43" customFormat="1" ht="12">
      <c r="A30" s="40" t="s">
        <v>128</v>
      </c>
      <c r="B30" s="51" t="s">
        <v>63</v>
      </c>
      <c r="C30" s="40" t="s">
        <v>234</v>
      </c>
      <c r="D30" s="40" t="s">
        <v>64</v>
      </c>
      <c r="E30" s="40"/>
      <c r="F30" s="52">
        <v>9600</v>
      </c>
      <c r="G30" s="52">
        <v>0</v>
      </c>
      <c r="H30" s="52">
        <v>0</v>
      </c>
    </row>
    <row r="31" spans="1:8" s="43" customFormat="1" ht="24">
      <c r="A31" s="40" t="s">
        <v>129</v>
      </c>
      <c r="B31" s="51" t="s">
        <v>65</v>
      </c>
      <c r="C31" s="40" t="s">
        <v>234</v>
      </c>
      <c r="D31" s="40" t="s">
        <v>66</v>
      </c>
      <c r="E31" s="40" t="s">
        <v>96</v>
      </c>
      <c r="F31" s="52">
        <v>9600</v>
      </c>
      <c r="G31" s="52">
        <v>0</v>
      </c>
      <c r="H31" s="52">
        <v>0</v>
      </c>
    </row>
    <row r="32" spans="1:8" s="43" customFormat="1" ht="12">
      <c r="A32" s="40" t="s">
        <v>130</v>
      </c>
      <c r="B32" s="51" t="s">
        <v>187</v>
      </c>
      <c r="C32" s="40" t="s">
        <v>234</v>
      </c>
      <c r="D32" s="40" t="s">
        <v>66</v>
      </c>
      <c r="E32" s="40" t="s">
        <v>9</v>
      </c>
      <c r="F32" s="52">
        <v>9600</v>
      </c>
      <c r="G32" s="52">
        <v>0</v>
      </c>
      <c r="H32" s="52">
        <v>0</v>
      </c>
    </row>
    <row r="33" spans="1:8" s="43" customFormat="1" ht="29.25" customHeight="1">
      <c r="A33" s="40" t="s">
        <v>131</v>
      </c>
      <c r="B33" s="48" t="s">
        <v>11</v>
      </c>
      <c r="C33" s="49" t="s">
        <v>111</v>
      </c>
      <c r="D33" s="49"/>
      <c r="E33" s="49"/>
      <c r="F33" s="50">
        <f>F38+F41</f>
        <v>175312.03999999998</v>
      </c>
      <c r="G33" s="50">
        <f>G38+G41</f>
        <v>136237</v>
      </c>
      <c r="H33" s="50">
        <f>H38+H41</f>
        <v>138937</v>
      </c>
    </row>
    <row r="34" spans="1:8" s="43" customFormat="1" ht="24">
      <c r="A34" s="40" t="s">
        <v>21</v>
      </c>
      <c r="B34" s="51" t="s">
        <v>183</v>
      </c>
      <c r="C34" s="40" t="s">
        <v>112</v>
      </c>
      <c r="D34" s="40"/>
      <c r="E34" s="49"/>
      <c r="F34" s="52">
        <f aca="true" t="shared" si="2" ref="F34:H42">F35</f>
        <v>142180.68</v>
      </c>
      <c r="G34" s="52">
        <f t="shared" si="2"/>
        <v>136237</v>
      </c>
      <c r="H34" s="52">
        <f t="shared" si="2"/>
        <v>138937</v>
      </c>
    </row>
    <row r="35" spans="1:8" s="43" customFormat="1" ht="12">
      <c r="A35" s="40" t="s">
        <v>121</v>
      </c>
      <c r="B35" s="51" t="s">
        <v>63</v>
      </c>
      <c r="C35" s="40" t="s">
        <v>112</v>
      </c>
      <c r="D35" s="40" t="s">
        <v>64</v>
      </c>
      <c r="E35" s="49"/>
      <c r="F35" s="52">
        <f t="shared" si="2"/>
        <v>142180.68</v>
      </c>
      <c r="G35" s="52">
        <f t="shared" si="2"/>
        <v>136237</v>
      </c>
      <c r="H35" s="52">
        <f t="shared" si="2"/>
        <v>138937</v>
      </c>
    </row>
    <row r="36" spans="1:8" s="43" customFormat="1" ht="24">
      <c r="A36" s="40" t="s">
        <v>122</v>
      </c>
      <c r="B36" s="51" t="s">
        <v>65</v>
      </c>
      <c r="C36" s="40" t="s">
        <v>112</v>
      </c>
      <c r="D36" s="40" t="s">
        <v>66</v>
      </c>
      <c r="E36" s="49"/>
      <c r="F36" s="52">
        <f t="shared" si="2"/>
        <v>142180.68</v>
      </c>
      <c r="G36" s="52">
        <f t="shared" si="2"/>
        <v>136237</v>
      </c>
      <c r="H36" s="52">
        <f t="shared" si="2"/>
        <v>138937</v>
      </c>
    </row>
    <row r="37" spans="1:8" s="43" customFormat="1" ht="12">
      <c r="A37" s="40" t="s">
        <v>123</v>
      </c>
      <c r="B37" s="53" t="s">
        <v>74</v>
      </c>
      <c r="C37" s="40" t="s">
        <v>112</v>
      </c>
      <c r="D37" s="40" t="s">
        <v>66</v>
      </c>
      <c r="E37" s="40" t="s">
        <v>75</v>
      </c>
      <c r="F37" s="52">
        <f t="shared" si="2"/>
        <v>142180.68</v>
      </c>
      <c r="G37" s="52">
        <f t="shared" si="2"/>
        <v>136237</v>
      </c>
      <c r="H37" s="52">
        <f t="shared" si="2"/>
        <v>138937</v>
      </c>
    </row>
    <row r="38" spans="1:8" s="43" customFormat="1" ht="12">
      <c r="A38" s="40" t="s">
        <v>124</v>
      </c>
      <c r="B38" s="54" t="s">
        <v>2</v>
      </c>
      <c r="C38" s="40" t="s">
        <v>112</v>
      </c>
      <c r="D38" s="40" t="s">
        <v>66</v>
      </c>
      <c r="E38" s="40" t="s">
        <v>8</v>
      </c>
      <c r="F38" s="52">
        <f>'прил 4'!G68</f>
        <v>142180.68</v>
      </c>
      <c r="G38" s="52">
        <f>'прил 4'!H68</f>
        <v>136237</v>
      </c>
      <c r="H38" s="52">
        <f>'прил 4'!I68</f>
        <v>138937</v>
      </c>
    </row>
    <row r="39" spans="1:8" s="43" customFormat="1" ht="24">
      <c r="A39" s="40" t="s">
        <v>125</v>
      </c>
      <c r="B39" s="51" t="s">
        <v>183</v>
      </c>
      <c r="C39" s="40" t="s">
        <v>203</v>
      </c>
      <c r="D39" s="40"/>
      <c r="E39" s="49"/>
      <c r="F39" s="52">
        <f t="shared" si="2"/>
        <v>33131.36</v>
      </c>
      <c r="G39" s="52">
        <f t="shared" si="2"/>
        <v>0</v>
      </c>
      <c r="H39" s="52">
        <f t="shared" si="2"/>
        <v>0</v>
      </c>
    </row>
    <row r="40" spans="1:8" s="43" customFormat="1" ht="12">
      <c r="A40" s="40" t="s">
        <v>126</v>
      </c>
      <c r="B40" s="51" t="s">
        <v>63</v>
      </c>
      <c r="C40" s="40" t="s">
        <v>203</v>
      </c>
      <c r="D40" s="40" t="s">
        <v>64</v>
      </c>
      <c r="E40" s="55"/>
      <c r="F40" s="52">
        <f t="shared" si="2"/>
        <v>33131.36</v>
      </c>
      <c r="G40" s="52">
        <f t="shared" si="2"/>
        <v>0</v>
      </c>
      <c r="H40" s="52">
        <f t="shared" si="2"/>
        <v>0</v>
      </c>
    </row>
    <row r="41" spans="1:8" s="43" customFormat="1" ht="24">
      <c r="A41" s="40" t="s">
        <v>127</v>
      </c>
      <c r="B41" s="51" t="s">
        <v>65</v>
      </c>
      <c r="C41" s="40" t="s">
        <v>203</v>
      </c>
      <c r="D41" s="40" t="s">
        <v>66</v>
      </c>
      <c r="E41" s="55"/>
      <c r="F41" s="52">
        <f>F42</f>
        <v>33131.36</v>
      </c>
      <c r="G41" s="52">
        <f t="shared" si="2"/>
        <v>0</v>
      </c>
      <c r="H41" s="52">
        <f t="shared" si="2"/>
        <v>0</v>
      </c>
    </row>
    <row r="42" spans="1:8" s="43" customFormat="1" ht="12">
      <c r="A42" s="40" t="s">
        <v>22</v>
      </c>
      <c r="B42" s="53" t="s">
        <v>74</v>
      </c>
      <c r="C42" s="40" t="s">
        <v>203</v>
      </c>
      <c r="D42" s="40" t="s">
        <v>66</v>
      </c>
      <c r="E42" s="40" t="s">
        <v>75</v>
      </c>
      <c r="F42" s="52">
        <f>F43</f>
        <v>33131.36</v>
      </c>
      <c r="G42" s="52">
        <f t="shared" si="2"/>
        <v>0</v>
      </c>
      <c r="H42" s="52">
        <f t="shared" si="2"/>
        <v>0</v>
      </c>
    </row>
    <row r="43" spans="1:8" s="43" customFormat="1" ht="12">
      <c r="A43" s="40" t="s">
        <v>23</v>
      </c>
      <c r="B43" s="54" t="s">
        <v>2</v>
      </c>
      <c r="C43" s="40" t="s">
        <v>203</v>
      </c>
      <c r="D43" s="40" t="s">
        <v>66</v>
      </c>
      <c r="E43" s="40" t="s">
        <v>8</v>
      </c>
      <c r="F43" s="52">
        <f>'прил 4'!G71</f>
        <v>33131.36</v>
      </c>
      <c r="G43" s="52">
        <f>'прил 4'!H71</f>
        <v>0</v>
      </c>
      <c r="H43" s="52">
        <f>'прил 4'!I71</f>
        <v>0</v>
      </c>
    </row>
    <row r="44" spans="1:8" s="43" customFormat="1" ht="24">
      <c r="A44" s="40" t="s">
        <v>132</v>
      </c>
      <c r="B44" s="48" t="s">
        <v>179</v>
      </c>
      <c r="C44" s="49" t="s">
        <v>114</v>
      </c>
      <c r="D44" s="49"/>
      <c r="E44" s="49"/>
      <c r="F44" s="50">
        <f>F45</f>
        <v>6000</v>
      </c>
      <c r="G44" s="50">
        <f aca="true" t="shared" si="3" ref="G44:H46">G45</f>
        <v>11045</v>
      </c>
      <c r="H44" s="50">
        <f t="shared" si="3"/>
        <v>11045</v>
      </c>
    </row>
    <row r="45" spans="1:8" s="43" customFormat="1" ht="12">
      <c r="A45" s="40" t="s">
        <v>133</v>
      </c>
      <c r="B45" s="51" t="s">
        <v>3</v>
      </c>
      <c r="C45" s="40" t="s">
        <v>115</v>
      </c>
      <c r="D45" s="40"/>
      <c r="E45" s="49"/>
      <c r="F45" s="52">
        <v>6000</v>
      </c>
      <c r="G45" s="52">
        <v>11045</v>
      </c>
      <c r="H45" s="52">
        <v>11045</v>
      </c>
    </row>
    <row r="46" spans="1:8" s="43" customFormat="1" ht="12">
      <c r="A46" s="40" t="s">
        <v>136</v>
      </c>
      <c r="B46" s="53" t="s">
        <v>30</v>
      </c>
      <c r="C46" s="40" t="s">
        <v>115</v>
      </c>
      <c r="D46" s="40" t="s">
        <v>15</v>
      </c>
      <c r="E46" s="40" t="s">
        <v>31</v>
      </c>
      <c r="F46" s="52">
        <f>F47</f>
        <v>6000</v>
      </c>
      <c r="G46" s="52">
        <f t="shared" si="3"/>
        <v>11045</v>
      </c>
      <c r="H46" s="52">
        <f t="shared" si="3"/>
        <v>11045</v>
      </c>
    </row>
    <row r="47" spans="1:8" s="43" customFormat="1" ht="12">
      <c r="A47" s="40" t="s">
        <v>24</v>
      </c>
      <c r="B47" s="53" t="s">
        <v>35</v>
      </c>
      <c r="C47" s="40" t="s">
        <v>115</v>
      </c>
      <c r="D47" s="40" t="s">
        <v>15</v>
      </c>
      <c r="E47" s="40" t="s">
        <v>236</v>
      </c>
      <c r="F47" s="52">
        <f>'прил 4'!G97</f>
        <v>6000</v>
      </c>
      <c r="G47" s="52">
        <f>'прил 4'!H97</f>
        <v>11045</v>
      </c>
      <c r="H47" s="52">
        <f>'прил 4'!I97</f>
        <v>11045</v>
      </c>
    </row>
    <row r="48" spans="1:8" s="43" customFormat="1" ht="24">
      <c r="A48" s="40" t="s">
        <v>137</v>
      </c>
      <c r="B48" s="56" t="s">
        <v>211</v>
      </c>
      <c r="C48" s="49" t="s">
        <v>109</v>
      </c>
      <c r="D48" s="49"/>
      <c r="E48" s="49"/>
      <c r="F48" s="50">
        <f>F49</f>
        <v>48800</v>
      </c>
      <c r="G48" s="50">
        <f aca="true" t="shared" si="4" ref="G48:H52">G49</f>
        <v>47800</v>
      </c>
      <c r="H48" s="50">
        <f t="shared" si="4"/>
        <v>47800</v>
      </c>
    </row>
    <row r="49" spans="1:8" s="43" customFormat="1" ht="12">
      <c r="A49" s="40" t="s">
        <v>138</v>
      </c>
      <c r="B49" s="51" t="str">
        <f>'прил 4'!B56</f>
        <v>Мероприятия по обеспечению мер пожарной безопасности</v>
      </c>
      <c r="C49" s="40" t="s">
        <v>110</v>
      </c>
      <c r="D49" s="40"/>
      <c r="E49" s="40"/>
      <c r="F49" s="52">
        <f>F53+F58</f>
        <v>48800</v>
      </c>
      <c r="G49" s="52">
        <f>G53+G58</f>
        <v>47800</v>
      </c>
      <c r="H49" s="52">
        <f>H53+H58</f>
        <v>47800</v>
      </c>
    </row>
    <row r="50" spans="1:8" s="43" customFormat="1" ht="12">
      <c r="A50" s="40" t="s">
        <v>44</v>
      </c>
      <c r="B50" s="51" t="s">
        <v>63</v>
      </c>
      <c r="C50" s="40" t="s">
        <v>110</v>
      </c>
      <c r="D50" s="40" t="s">
        <v>64</v>
      </c>
      <c r="E50" s="40"/>
      <c r="F50" s="52">
        <f>F51</f>
        <v>6000</v>
      </c>
      <c r="G50" s="52">
        <f t="shared" si="4"/>
        <v>5000</v>
      </c>
      <c r="H50" s="52">
        <f t="shared" si="4"/>
        <v>5000</v>
      </c>
    </row>
    <row r="51" spans="1:8" s="43" customFormat="1" ht="24">
      <c r="A51" s="40" t="s">
        <v>139</v>
      </c>
      <c r="B51" s="51" t="s">
        <v>65</v>
      </c>
      <c r="C51" s="40" t="s">
        <v>110</v>
      </c>
      <c r="D51" s="40" t="s">
        <v>66</v>
      </c>
      <c r="E51" s="40"/>
      <c r="F51" s="52">
        <f>F52</f>
        <v>6000</v>
      </c>
      <c r="G51" s="52">
        <f t="shared" si="4"/>
        <v>5000</v>
      </c>
      <c r="H51" s="52">
        <f t="shared" si="4"/>
        <v>5000</v>
      </c>
    </row>
    <row r="52" spans="1:8" s="43" customFormat="1" ht="12">
      <c r="A52" s="40" t="s">
        <v>140</v>
      </c>
      <c r="B52" s="53" t="s">
        <v>41</v>
      </c>
      <c r="C52" s="40" t="s">
        <v>110</v>
      </c>
      <c r="D52" s="40" t="s">
        <v>66</v>
      </c>
      <c r="E52" s="40" t="s">
        <v>40</v>
      </c>
      <c r="F52" s="52">
        <f>F53</f>
        <v>6000</v>
      </c>
      <c r="G52" s="52">
        <f t="shared" si="4"/>
        <v>5000</v>
      </c>
      <c r="H52" s="52">
        <f t="shared" si="4"/>
        <v>5000</v>
      </c>
    </row>
    <row r="53" spans="1:8" s="43" customFormat="1" ht="24">
      <c r="A53" s="40" t="s">
        <v>39</v>
      </c>
      <c r="B53" s="57" t="s">
        <v>212</v>
      </c>
      <c r="C53" s="40" t="s">
        <v>110</v>
      </c>
      <c r="D53" s="40" t="s">
        <v>66</v>
      </c>
      <c r="E53" s="40" t="s">
        <v>192</v>
      </c>
      <c r="F53" s="52">
        <v>6000</v>
      </c>
      <c r="G53" s="52">
        <v>5000</v>
      </c>
      <c r="H53" s="52">
        <v>5000</v>
      </c>
    </row>
    <row r="54" spans="1:8" s="43" customFormat="1" ht="12">
      <c r="A54" s="40" t="s">
        <v>141</v>
      </c>
      <c r="B54" s="57" t="str">
        <f>'прил 4'!B59</f>
        <v>Первичные меры пожарной безопасности</v>
      </c>
      <c r="C54" s="40" t="s">
        <v>198</v>
      </c>
      <c r="D54" s="40"/>
      <c r="E54" s="40"/>
      <c r="F54" s="52">
        <f aca="true" t="shared" si="5" ref="F54:H55">F55</f>
        <v>42800</v>
      </c>
      <c r="G54" s="52">
        <f t="shared" si="5"/>
        <v>42800</v>
      </c>
      <c r="H54" s="52">
        <f t="shared" si="5"/>
        <v>42800</v>
      </c>
    </row>
    <row r="55" spans="1:8" s="43" customFormat="1" ht="12">
      <c r="A55" s="40" t="s">
        <v>46</v>
      </c>
      <c r="B55" s="51" t="s">
        <v>63</v>
      </c>
      <c r="C55" s="40" t="s">
        <v>198</v>
      </c>
      <c r="D55" s="40" t="s">
        <v>64</v>
      </c>
      <c r="E55" s="40"/>
      <c r="F55" s="52">
        <f t="shared" si="5"/>
        <v>42800</v>
      </c>
      <c r="G55" s="52">
        <f t="shared" si="5"/>
        <v>42800</v>
      </c>
      <c r="H55" s="52">
        <f t="shared" si="5"/>
        <v>42800</v>
      </c>
    </row>
    <row r="56" spans="1:8" s="43" customFormat="1" ht="24">
      <c r="A56" s="40" t="s">
        <v>47</v>
      </c>
      <c r="B56" s="51" t="s">
        <v>65</v>
      </c>
      <c r="C56" s="40" t="s">
        <v>198</v>
      </c>
      <c r="D56" s="40" t="s">
        <v>66</v>
      </c>
      <c r="E56" s="40"/>
      <c r="F56" s="52">
        <f aca="true" t="shared" si="6" ref="F56:H57">F57</f>
        <v>42800</v>
      </c>
      <c r="G56" s="52">
        <f t="shared" si="6"/>
        <v>42800</v>
      </c>
      <c r="H56" s="52">
        <f t="shared" si="6"/>
        <v>42800</v>
      </c>
    </row>
    <row r="57" spans="1:8" s="43" customFormat="1" ht="12">
      <c r="A57" s="40" t="s">
        <v>142</v>
      </c>
      <c r="B57" s="53" t="s">
        <v>41</v>
      </c>
      <c r="C57" s="40" t="s">
        <v>198</v>
      </c>
      <c r="D57" s="40" t="s">
        <v>66</v>
      </c>
      <c r="E57" s="40" t="s">
        <v>40</v>
      </c>
      <c r="F57" s="52">
        <f t="shared" si="6"/>
        <v>42800</v>
      </c>
      <c r="G57" s="52">
        <f t="shared" si="6"/>
        <v>42800</v>
      </c>
      <c r="H57" s="52">
        <f t="shared" si="6"/>
        <v>42800</v>
      </c>
    </row>
    <row r="58" spans="1:8" s="43" customFormat="1" ht="24">
      <c r="A58" s="40" t="s">
        <v>143</v>
      </c>
      <c r="B58" s="57" t="s">
        <v>18</v>
      </c>
      <c r="C58" s="40" t="s">
        <v>198</v>
      </c>
      <c r="D58" s="40" t="s">
        <v>66</v>
      </c>
      <c r="E58" s="40" t="s">
        <v>192</v>
      </c>
      <c r="F58" s="52">
        <v>42800</v>
      </c>
      <c r="G58" s="52">
        <v>42800</v>
      </c>
      <c r="H58" s="52">
        <v>42800</v>
      </c>
    </row>
    <row r="59" spans="1:8" s="43" customFormat="1" ht="24">
      <c r="A59" s="40" t="s">
        <v>144</v>
      </c>
      <c r="B59" s="48" t="s">
        <v>99</v>
      </c>
      <c r="C59" s="58" t="s">
        <v>105</v>
      </c>
      <c r="D59" s="58"/>
      <c r="E59" s="58"/>
      <c r="F59" s="59">
        <f>F60+F74+F79+F88+F93</f>
        <v>3890339</v>
      </c>
      <c r="G59" s="59">
        <f>G60+G74+G79+G88+G93</f>
        <v>3310848</v>
      </c>
      <c r="H59" s="59">
        <f>H60+H74+H79+H88+H93</f>
        <v>3183450</v>
      </c>
    </row>
    <row r="60" spans="1:8" s="43" customFormat="1" ht="24">
      <c r="A60" s="40" t="s">
        <v>48</v>
      </c>
      <c r="B60" s="51" t="s">
        <v>98</v>
      </c>
      <c r="C60" s="40" t="s">
        <v>106</v>
      </c>
      <c r="D60" s="40" t="s">
        <v>57</v>
      </c>
      <c r="E60" s="60"/>
      <c r="F60" s="61">
        <f>F61+F66+F70</f>
        <v>3676517</v>
      </c>
      <c r="G60" s="61">
        <f>G61+G66+G70</f>
        <v>3183989</v>
      </c>
      <c r="H60" s="61">
        <f>H61+H66+H70</f>
        <v>3088850</v>
      </c>
    </row>
    <row r="61" spans="1:8" s="43" customFormat="1" ht="36">
      <c r="A61" s="40" t="s">
        <v>145</v>
      </c>
      <c r="B61" s="51" t="s">
        <v>59</v>
      </c>
      <c r="C61" s="40" t="s">
        <v>106</v>
      </c>
      <c r="D61" s="40" t="s">
        <v>60</v>
      </c>
      <c r="E61" s="60"/>
      <c r="F61" s="62">
        <f aca="true" t="shared" si="7" ref="F61:H62">F62</f>
        <v>3245979</v>
      </c>
      <c r="G61" s="62">
        <f t="shared" si="7"/>
        <v>2724010</v>
      </c>
      <c r="H61" s="62">
        <f t="shared" si="7"/>
        <v>2724010</v>
      </c>
    </row>
    <row r="62" spans="1:8" s="43" customFormat="1" ht="12">
      <c r="A62" s="40" t="s">
        <v>146</v>
      </c>
      <c r="B62" s="51" t="s">
        <v>61</v>
      </c>
      <c r="C62" s="40" t="s">
        <v>106</v>
      </c>
      <c r="D62" s="40" t="s">
        <v>62</v>
      </c>
      <c r="E62" s="60"/>
      <c r="F62" s="62">
        <f t="shared" si="7"/>
        <v>3245979</v>
      </c>
      <c r="G62" s="62">
        <f t="shared" si="7"/>
        <v>2724010</v>
      </c>
      <c r="H62" s="62">
        <f t="shared" si="7"/>
        <v>2724010</v>
      </c>
    </row>
    <row r="63" spans="1:8" s="43" customFormat="1" ht="12">
      <c r="A63" s="40" t="s">
        <v>147</v>
      </c>
      <c r="B63" s="63" t="s">
        <v>58</v>
      </c>
      <c r="C63" s="40" t="s">
        <v>106</v>
      </c>
      <c r="D63" s="40" t="s">
        <v>62</v>
      </c>
      <c r="E63" s="60" t="s">
        <v>87</v>
      </c>
      <c r="F63" s="62">
        <f>F64+F65+F66</f>
        <v>3245979</v>
      </c>
      <c r="G63" s="62">
        <f>G64+G65</f>
        <v>2724010</v>
      </c>
      <c r="H63" s="62">
        <f>H64+H65</f>
        <v>2724010</v>
      </c>
    </row>
    <row r="64" spans="1:8" s="43" customFormat="1" ht="24">
      <c r="A64" s="40" t="s">
        <v>148</v>
      </c>
      <c r="B64" s="64" t="s">
        <v>50</v>
      </c>
      <c r="C64" s="40" t="s">
        <v>106</v>
      </c>
      <c r="D64" s="40" t="s">
        <v>62</v>
      </c>
      <c r="E64" s="60" t="s">
        <v>88</v>
      </c>
      <c r="F64" s="62">
        <v>941040</v>
      </c>
      <c r="G64" s="62">
        <v>940946</v>
      </c>
      <c r="H64" s="62">
        <v>940946</v>
      </c>
    </row>
    <row r="65" spans="1:8" s="43" customFormat="1" ht="36">
      <c r="A65" s="40" t="s">
        <v>149</v>
      </c>
      <c r="B65" s="64" t="s">
        <v>51</v>
      </c>
      <c r="C65" s="40" t="s">
        <v>106</v>
      </c>
      <c r="D65" s="40" t="s">
        <v>62</v>
      </c>
      <c r="E65" s="60" t="s">
        <v>73</v>
      </c>
      <c r="F65" s="62">
        <v>1975905</v>
      </c>
      <c r="G65" s="62">
        <v>1783064</v>
      </c>
      <c r="H65" s="62">
        <v>1783064</v>
      </c>
    </row>
    <row r="66" spans="1:8" s="43" customFormat="1" ht="12">
      <c r="A66" s="40" t="s">
        <v>150</v>
      </c>
      <c r="B66" s="51" t="s">
        <v>63</v>
      </c>
      <c r="C66" s="40" t="s">
        <v>106</v>
      </c>
      <c r="D66" s="40" t="s">
        <v>64</v>
      </c>
      <c r="E66" s="60"/>
      <c r="F66" s="62">
        <f aca="true" t="shared" si="8" ref="F66:H68">F67</f>
        <v>329034</v>
      </c>
      <c r="G66" s="62">
        <f t="shared" si="8"/>
        <v>389475</v>
      </c>
      <c r="H66" s="62">
        <f t="shared" si="8"/>
        <v>294336</v>
      </c>
    </row>
    <row r="67" spans="1:9" s="43" customFormat="1" ht="24">
      <c r="A67" s="40" t="s">
        <v>151</v>
      </c>
      <c r="B67" s="51" t="s">
        <v>65</v>
      </c>
      <c r="C67" s="40" t="s">
        <v>106</v>
      </c>
      <c r="D67" s="40" t="s">
        <v>66</v>
      </c>
      <c r="E67" s="60"/>
      <c r="F67" s="62">
        <f>F68</f>
        <v>329034</v>
      </c>
      <c r="G67" s="62">
        <f t="shared" si="8"/>
        <v>389475</v>
      </c>
      <c r="H67" s="62">
        <f t="shared" si="8"/>
        <v>294336</v>
      </c>
      <c r="I67" s="65"/>
    </row>
    <row r="68" spans="1:8" s="43" customFormat="1" ht="12">
      <c r="A68" s="40" t="s">
        <v>152</v>
      </c>
      <c r="B68" s="64" t="s">
        <v>86</v>
      </c>
      <c r="C68" s="40" t="s">
        <v>106</v>
      </c>
      <c r="D68" s="40" t="s">
        <v>66</v>
      </c>
      <c r="E68" s="60" t="s">
        <v>87</v>
      </c>
      <c r="F68" s="62">
        <v>329034</v>
      </c>
      <c r="G68" s="62">
        <f t="shared" si="8"/>
        <v>389475</v>
      </c>
      <c r="H68" s="62">
        <f t="shared" si="8"/>
        <v>294336</v>
      </c>
    </row>
    <row r="69" spans="1:8" s="43" customFormat="1" ht="36">
      <c r="A69" s="40" t="s">
        <v>153</v>
      </c>
      <c r="B69" s="53" t="s">
        <v>51</v>
      </c>
      <c r="C69" s="40" t="s">
        <v>106</v>
      </c>
      <c r="D69" s="40" t="s">
        <v>66</v>
      </c>
      <c r="E69" s="60" t="s">
        <v>73</v>
      </c>
      <c r="F69" s="62">
        <v>329034</v>
      </c>
      <c r="G69" s="62">
        <v>389475</v>
      </c>
      <c r="H69" s="62">
        <v>294336</v>
      </c>
    </row>
    <row r="70" spans="1:8" s="43" customFormat="1" ht="12">
      <c r="A70" s="40" t="s">
        <v>154</v>
      </c>
      <c r="B70" s="51" t="s">
        <v>4</v>
      </c>
      <c r="C70" s="40" t="s">
        <v>106</v>
      </c>
      <c r="D70" s="40" t="s">
        <v>5</v>
      </c>
      <c r="E70" s="60"/>
      <c r="F70" s="62">
        <f>F71</f>
        <v>101504</v>
      </c>
      <c r="G70" s="62">
        <f>G71</f>
        <v>70504</v>
      </c>
      <c r="H70" s="62">
        <f>H71</f>
        <v>70504</v>
      </c>
    </row>
    <row r="71" spans="1:8" s="43" customFormat="1" ht="12">
      <c r="A71" s="40" t="s">
        <v>155</v>
      </c>
      <c r="B71" s="51" t="s">
        <v>16</v>
      </c>
      <c r="C71" s="40" t="s">
        <v>106</v>
      </c>
      <c r="D71" s="40" t="s">
        <v>15</v>
      </c>
      <c r="E71" s="60"/>
      <c r="F71" s="62">
        <f aca="true" t="shared" si="9" ref="F71:H72">F72</f>
        <v>101504</v>
      </c>
      <c r="G71" s="62">
        <f t="shared" si="9"/>
        <v>70504</v>
      </c>
      <c r="H71" s="62">
        <f t="shared" si="9"/>
        <v>70504</v>
      </c>
    </row>
    <row r="72" spans="1:8" s="43" customFormat="1" ht="12">
      <c r="A72" s="40" t="s">
        <v>156</v>
      </c>
      <c r="B72" s="64" t="s">
        <v>86</v>
      </c>
      <c r="C72" s="40" t="s">
        <v>106</v>
      </c>
      <c r="D72" s="40" t="s">
        <v>15</v>
      </c>
      <c r="E72" s="60" t="s">
        <v>87</v>
      </c>
      <c r="F72" s="62">
        <f t="shared" si="9"/>
        <v>101504</v>
      </c>
      <c r="G72" s="62">
        <f t="shared" si="9"/>
        <v>70504</v>
      </c>
      <c r="H72" s="62">
        <f t="shared" si="9"/>
        <v>70504</v>
      </c>
    </row>
    <row r="73" spans="1:8" s="43" customFormat="1" ht="24.75" customHeight="1">
      <c r="A73" s="40" t="s">
        <v>157</v>
      </c>
      <c r="B73" s="53" t="s">
        <v>188</v>
      </c>
      <c r="C73" s="40" t="s">
        <v>106</v>
      </c>
      <c r="D73" s="40" t="s">
        <v>15</v>
      </c>
      <c r="E73" s="60" t="s">
        <v>94</v>
      </c>
      <c r="F73" s="62">
        <v>101504</v>
      </c>
      <c r="G73" s="62">
        <v>70504</v>
      </c>
      <c r="H73" s="62">
        <v>70504</v>
      </c>
    </row>
    <row r="74" spans="1:8" s="43" customFormat="1" ht="12">
      <c r="A74" s="40" t="s">
        <v>158</v>
      </c>
      <c r="B74" s="51" t="s">
        <v>100</v>
      </c>
      <c r="C74" s="40" t="s">
        <v>107</v>
      </c>
      <c r="D74" s="40"/>
      <c r="E74" s="60"/>
      <c r="F74" s="62">
        <f>F75</f>
        <v>1500</v>
      </c>
      <c r="G74" s="62">
        <f aca="true" t="shared" si="10" ref="G74:H77">G75</f>
        <v>1500</v>
      </c>
      <c r="H74" s="62">
        <f t="shared" si="10"/>
        <v>1500</v>
      </c>
    </row>
    <row r="75" spans="1:8" s="43" customFormat="1" ht="12">
      <c r="A75" s="40" t="s">
        <v>159</v>
      </c>
      <c r="B75" s="66" t="s">
        <v>67</v>
      </c>
      <c r="C75" s="40" t="s">
        <v>107</v>
      </c>
      <c r="D75" s="40" t="s">
        <v>68</v>
      </c>
      <c r="E75" s="60"/>
      <c r="F75" s="62">
        <f>F76</f>
        <v>1500</v>
      </c>
      <c r="G75" s="62">
        <f t="shared" si="10"/>
        <v>1500</v>
      </c>
      <c r="H75" s="62">
        <f t="shared" si="10"/>
        <v>1500</v>
      </c>
    </row>
    <row r="76" spans="1:8" s="43" customFormat="1" ht="12">
      <c r="A76" s="40" t="s">
        <v>160</v>
      </c>
      <c r="B76" s="67" t="s">
        <v>1</v>
      </c>
      <c r="C76" s="40" t="s">
        <v>107</v>
      </c>
      <c r="D76" s="40" t="s">
        <v>14</v>
      </c>
      <c r="E76" s="60"/>
      <c r="F76" s="62">
        <f>F77</f>
        <v>1500</v>
      </c>
      <c r="G76" s="62">
        <f t="shared" si="10"/>
        <v>1500</v>
      </c>
      <c r="H76" s="62">
        <f t="shared" si="10"/>
        <v>1500</v>
      </c>
    </row>
    <row r="77" spans="1:8" s="43" customFormat="1" ht="12">
      <c r="A77" s="40" t="s">
        <v>161</v>
      </c>
      <c r="B77" s="63" t="s">
        <v>58</v>
      </c>
      <c r="C77" s="40" t="s">
        <v>107</v>
      </c>
      <c r="D77" s="40" t="s">
        <v>14</v>
      </c>
      <c r="E77" s="60" t="s">
        <v>87</v>
      </c>
      <c r="F77" s="62">
        <f>F78</f>
        <v>1500</v>
      </c>
      <c r="G77" s="62">
        <f t="shared" si="10"/>
        <v>1500</v>
      </c>
      <c r="H77" s="62">
        <f t="shared" si="10"/>
        <v>1500</v>
      </c>
    </row>
    <row r="78" spans="1:8" s="43" customFormat="1" ht="12">
      <c r="A78" s="40" t="s">
        <v>162</v>
      </c>
      <c r="B78" s="68" t="s">
        <v>102</v>
      </c>
      <c r="C78" s="40" t="s">
        <v>107</v>
      </c>
      <c r="D78" s="40" t="s">
        <v>14</v>
      </c>
      <c r="E78" s="60" t="s">
        <v>32</v>
      </c>
      <c r="F78" s="62">
        <f>'прил 4'!G35</f>
        <v>1500</v>
      </c>
      <c r="G78" s="62">
        <f>'прил 4'!H35</f>
        <v>1500</v>
      </c>
      <c r="H78" s="62">
        <f>'прил 4'!I35</f>
        <v>1500</v>
      </c>
    </row>
    <row r="79" spans="1:8" s="43" customFormat="1" ht="24">
      <c r="A79" s="40" t="s">
        <v>163</v>
      </c>
      <c r="B79" s="51" t="s">
        <v>182</v>
      </c>
      <c r="C79" s="40" t="s">
        <v>120</v>
      </c>
      <c r="D79" s="40"/>
      <c r="E79" s="60"/>
      <c r="F79" s="62">
        <f>F80+F84</f>
        <v>51741</v>
      </c>
      <c r="G79" s="62">
        <f>G80+G84</f>
        <v>54084</v>
      </c>
      <c r="H79" s="62">
        <f>H80+H84</f>
        <v>0</v>
      </c>
    </row>
    <row r="80" spans="1:8" s="43" customFormat="1" ht="36">
      <c r="A80" s="40" t="s">
        <v>164</v>
      </c>
      <c r="B80" s="51" t="s">
        <v>59</v>
      </c>
      <c r="C80" s="40" t="s">
        <v>120</v>
      </c>
      <c r="D80" s="40" t="s">
        <v>60</v>
      </c>
      <c r="E80" s="60"/>
      <c r="F80" s="62">
        <f aca="true" t="shared" si="11" ref="F80:H82">F81</f>
        <v>44160</v>
      </c>
      <c r="G80" s="62">
        <f t="shared" si="11"/>
        <v>44160</v>
      </c>
      <c r="H80" s="62">
        <f t="shared" si="11"/>
        <v>0</v>
      </c>
    </row>
    <row r="81" spans="1:8" s="43" customFormat="1" ht="12">
      <c r="A81" s="40" t="s">
        <v>165</v>
      </c>
      <c r="B81" s="51" t="s">
        <v>61</v>
      </c>
      <c r="C81" s="40" t="s">
        <v>120</v>
      </c>
      <c r="D81" s="40" t="s">
        <v>62</v>
      </c>
      <c r="E81" s="60"/>
      <c r="F81" s="62">
        <f t="shared" si="11"/>
        <v>44160</v>
      </c>
      <c r="G81" s="62">
        <f t="shared" si="11"/>
        <v>44160</v>
      </c>
      <c r="H81" s="62">
        <f t="shared" si="11"/>
        <v>0</v>
      </c>
    </row>
    <row r="82" spans="1:8" s="43" customFormat="1" ht="12">
      <c r="A82" s="40" t="s">
        <v>166</v>
      </c>
      <c r="B82" s="51" t="s">
        <v>42</v>
      </c>
      <c r="C82" s="40" t="s">
        <v>120</v>
      </c>
      <c r="D82" s="40" t="s">
        <v>62</v>
      </c>
      <c r="E82" s="60" t="s">
        <v>37</v>
      </c>
      <c r="F82" s="62">
        <f t="shared" si="11"/>
        <v>44160</v>
      </c>
      <c r="G82" s="62">
        <f t="shared" si="11"/>
        <v>44160</v>
      </c>
      <c r="H82" s="62">
        <f t="shared" si="11"/>
        <v>0</v>
      </c>
    </row>
    <row r="83" spans="1:8" s="43" customFormat="1" ht="12">
      <c r="A83" s="40" t="s">
        <v>167</v>
      </c>
      <c r="B83" s="51" t="s">
        <v>6</v>
      </c>
      <c r="C83" s="40" t="s">
        <v>120</v>
      </c>
      <c r="D83" s="40" t="s">
        <v>62</v>
      </c>
      <c r="E83" s="60" t="s">
        <v>38</v>
      </c>
      <c r="F83" s="62">
        <v>44160</v>
      </c>
      <c r="G83" s="62">
        <v>44160</v>
      </c>
      <c r="H83" s="62"/>
    </row>
    <row r="84" spans="1:8" s="43" customFormat="1" ht="12">
      <c r="A84" s="40" t="s">
        <v>168</v>
      </c>
      <c r="B84" s="51" t="s">
        <v>63</v>
      </c>
      <c r="C84" s="40" t="s">
        <v>120</v>
      </c>
      <c r="D84" s="40" t="s">
        <v>64</v>
      </c>
      <c r="E84" s="60"/>
      <c r="F84" s="62">
        <f aca="true" t="shared" si="12" ref="F84:H86">F85</f>
        <v>7581</v>
      </c>
      <c r="G84" s="62">
        <f t="shared" si="12"/>
        <v>9924</v>
      </c>
      <c r="H84" s="62"/>
    </row>
    <row r="85" spans="1:8" s="43" customFormat="1" ht="24">
      <c r="A85" s="40" t="s">
        <v>169</v>
      </c>
      <c r="B85" s="51" t="s">
        <v>65</v>
      </c>
      <c r="C85" s="40" t="s">
        <v>120</v>
      </c>
      <c r="D85" s="40" t="s">
        <v>66</v>
      </c>
      <c r="E85" s="60"/>
      <c r="F85" s="62">
        <f t="shared" si="12"/>
        <v>7581</v>
      </c>
      <c r="G85" s="62">
        <f t="shared" si="12"/>
        <v>9924</v>
      </c>
      <c r="H85" s="62">
        <f t="shared" si="12"/>
        <v>0</v>
      </c>
    </row>
    <row r="86" spans="1:8" s="43" customFormat="1" ht="12">
      <c r="A86" s="40" t="s">
        <v>170</v>
      </c>
      <c r="B86" s="51" t="s">
        <v>42</v>
      </c>
      <c r="C86" s="40" t="s">
        <v>120</v>
      </c>
      <c r="D86" s="40" t="s">
        <v>66</v>
      </c>
      <c r="E86" s="60" t="s">
        <v>37</v>
      </c>
      <c r="F86" s="62">
        <f t="shared" si="12"/>
        <v>7581</v>
      </c>
      <c r="G86" s="62">
        <f t="shared" si="12"/>
        <v>9924</v>
      </c>
      <c r="H86" s="62">
        <f t="shared" si="12"/>
        <v>0</v>
      </c>
    </row>
    <row r="87" spans="1:8" s="43" customFormat="1" ht="12">
      <c r="A87" s="40" t="s">
        <v>171</v>
      </c>
      <c r="B87" s="51" t="s">
        <v>6</v>
      </c>
      <c r="C87" s="40" t="s">
        <v>120</v>
      </c>
      <c r="D87" s="40" t="s">
        <v>66</v>
      </c>
      <c r="E87" s="60" t="s">
        <v>38</v>
      </c>
      <c r="F87" s="62">
        <v>7581</v>
      </c>
      <c r="G87" s="62">
        <v>9924</v>
      </c>
      <c r="H87" s="62"/>
    </row>
    <row r="88" spans="1:8" s="43" customFormat="1" ht="48">
      <c r="A88" s="40" t="s">
        <v>172</v>
      </c>
      <c r="B88" s="69" t="s">
        <v>7</v>
      </c>
      <c r="C88" s="40" t="s">
        <v>119</v>
      </c>
      <c r="D88" s="40"/>
      <c r="E88" s="60"/>
      <c r="F88" s="62">
        <f>F89</f>
        <v>2581</v>
      </c>
      <c r="G88" s="62">
        <v>2500</v>
      </c>
      <c r="H88" s="62">
        <v>2500</v>
      </c>
    </row>
    <row r="89" spans="1:8" s="43" customFormat="1" ht="12">
      <c r="A89" s="40" t="s">
        <v>173</v>
      </c>
      <c r="B89" s="51" t="s">
        <v>63</v>
      </c>
      <c r="C89" s="40" t="s">
        <v>119</v>
      </c>
      <c r="D89" s="40" t="s">
        <v>64</v>
      </c>
      <c r="E89" s="60"/>
      <c r="F89" s="62">
        <v>2581</v>
      </c>
      <c r="G89" s="62">
        <f>G90</f>
        <v>2500</v>
      </c>
      <c r="H89" s="62">
        <f>H90</f>
        <v>2500</v>
      </c>
    </row>
    <row r="90" spans="1:8" s="43" customFormat="1" ht="22.5">
      <c r="A90" s="40" t="s">
        <v>174</v>
      </c>
      <c r="B90" s="77" t="s">
        <v>65</v>
      </c>
      <c r="C90" s="40" t="s">
        <v>119</v>
      </c>
      <c r="D90" s="40" t="s">
        <v>66</v>
      </c>
      <c r="E90" s="60"/>
      <c r="F90" s="62">
        <v>2581</v>
      </c>
      <c r="G90" s="62">
        <f>G92</f>
        <v>2500</v>
      </c>
      <c r="H90" s="62">
        <f>H92</f>
        <v>2500</v>
      </c>
    </row>
    <row r="91" spans="1:8" s="43" customFormat="1" ht="12">
      <c r="A91" s="40" t="s">
        <v>175</v>
      </c>
      <c r="B91" s="68" t="s">
        <v>58</v>
      </c>
      <c r="C91" s="40" t="s">
        <v>119</v>
      </c>
      <c r="D91" s="40" t="s">
        <v>66</v>
      </c>
      <c r="E91" s="60" t="s">
        <v>87</v>
      </c>
      <c r="F91" s="62">
        <f>F92</f>
        <v>2581</v>
      </c>
      <c r="G91" s="62">
        <f>G92</f>
        <v>2500</v>
      </c>
      <c r="H91" s="62">
        <f>H92</f>
        <v>2500</v>
      </c>
    </row>
    <row r="92" spans="1:8" s="43" customFormat="1" ht="12">
      <c r="A92" s="40" t="s">
        <v>176</v>
      </c>
      <c r="B92" s="68" t="s">
        <v>27</v>
      </c>
      <c r="C92" s="40" t="s">
        <v>119</v>
      </c>
      <c r="D92" s="40" t="s">
        <v>66</v>
      </c>
      <c r="E92" s="60" t="s">
        <v>33</v>
      </c>
      <c r="F92" s="62">
        <v>2581</v>
      </c>
      <c r="G92" s="62">
        <v>2500</v>
      </c>
      <c r="H92" s="62">
        <v>2500</v>
      </c>
    </row>
    <row r="93" spans="1:8" s="43" customFormat="1" ht="12">
      <c r="A93" s="40" t="s">
        <v>177</v>
      </c>
      <c r="B93" s="70" t="str">
        <f>'прил 4'!B41</f>
        <v>Содержание имущества</v>
      </c>
      <c r="C93" s="40" t="s">
        <v>194</v>
      </c>
      <c r="D93" s="40"/>
      <c r="E93" s="60"/>
      <c r="F93" s="62">
        <f>F94</f>
        <v>158000</v>
      </c>
      <c r="G93" s="62">
        <f aca="true" t="shared" si="13" ref="G93:H96">G94</f>
        <v>68775</v>
      </c>
      <c r="H93" s="62">
        <f t="shared" si="13"/>
        <v>90600</v>
      </c>
    </row>
    <row r="94" spans="1:8" s="43" customFormat="1" ht="12">
      <c r="A94" s="40" t="s">
        <v>178</v>
      </c>
      <c r="B94" s="51" t="s">
        <v>63</v>
      </c>
      <c r="C94" s="40" t="s">
        <v>194</v>
      </c>
      <c r="D94" s="40" t="s">
        <v>64</v>
      </c>
      <c r="E94" s="60"/>
      <c r="F94" s="62">
        <f>F95</f>
        <v>158000</v>
      </c>
      <c r="G94" s="62">
        <f t="shared" si="13"/>
        <v>68775</v>
      </c>
      <c r="H94" s="62">
        <f t="shared" si="13"/>
        <v>90600</v>
      </c>
    </row>
    <row r="95" spans="1:8" s="43" customFormat="1" ht="24">
      <c r="A95" s="40" t="s">
        <v>202</v>
      </c>
      <c r="B95" s="51" t="s">
        <v>65</v>
      </c>
      <c r="C95" s="40" t="s">
        <v>194</v>
      </c>
      <c r="D95" s="40" t="s">
        <v>66</v>
      </c>
      <c r="E95" s="60"/>
      <c r="F95" s="62">
        <f>F96</f>
        <v>158000</v>
      </c>
      <c r="G95" s="62">
        <f t="shared" si="13"/>
        <v>68775</v>
      </c>
      <c r="H95" s="62">
        <f t="shared" si="13"/>
        <v>90600</v>
      </c>
    </row>
    <row r="96" spans="1:8" s="43" customFormat="1" ht="12">
      <c r="A96" s="40" t="s">
        <v>206</v>
      </c>
      <c r="B96" s="68" t="s">
        <v>58</v>
      </c>
      <c r="C96" s="40" t="s">
        <v>194</v>
      </c>
      <c r="D96" s="40" t="s">
        <v>66</v>
      </c>
      <c r="E96" s="60" t="s">
        <v>87</v>
      </c>
      <c r="F96" s="62">
        <f>F97</f>
        <v>158000</v>
      </c>
      <c r="G96" s="62">
        <f t="shared" si="13"/>
        <v>68775</v>
      </c>
      <c r="H96" s="62">
        <f t="shared" si="13"/>
        <v>90600</v>
      </c>
    </row>
    <row r="97" spans="1:8" s="43" customFormat="1" ht="12">
      <c r="A97" s="40" t="s">
        <v>207</v>
      </c>
      <c r="B97" s="68" t="s">
        <v>27</v>
      </c>
      <c r="C97" s="40" t="s">
        <v>194</v>
      </c>
      <c r="D97" s="40" t="s">
        <v>66</v>
      </c>
      <c r="E97" s="60" t="s">
        <v>33</v>
      </c>
      <c r="F97" s="62">
        <v>158000</v>
      </c>
      <c r="G97" s="62">
        <v>68775</v>
      </c>
      <c r="H97" s="62">
        <v>90600</v>
      </c>
    </row>
    <row r="98" spans="1:8" s="43" customFormat="1" ht="12">
      <c r="A98" s="40" t="s">
        <v>208</v>
      </c>
      <c r="B98" s="71" t="s">
        <v>103</v>
      </c>
      <c r="C98" s="72"/>
      <c r="D98" s="72"/>
      <c r="E98" s="72"/>
      <c r="F98" s="73">
        <f>'прил 4'!G98</f>
        <v>0</v>
      </c>
      <c r="G98" s="73">
        <v>98000</v>
      </c>
      <c r="H98" s="73">
        <v>181000</v>
      </c>
    </row>
    <row r="99" spans="1:8" s="76" customFormat="1" ht="12">
      <c r="A99" s="40" t="s">
        <v>209</v>
      </c>
      <c r="B99" s="74" t="s">
        <v>17</v>
      </c>
      <c r="C99" s="60"/>
      <c r="D99" s="60"/>
      <c r="E99" s="60"/>
      <c r="F99" s="75">
        <f>F11+F48+F44+F64+F65+F66+F70+F74+F79+F89+F93+F33</f>
        <v>4188631.5</v>
      </c>
      <c r="G99" s="75">
        <f>G11+G59+G98</f>
        <v>3723969</v>
      </c>
      <c r="H99" s="75">
        <f>H11+H59+H98</f>
        <v>3681924</v>
      </c>
    </row>
    <row r="100" spans="1:6" s="21" customFormat="1" ht="12.75">
      <c r="A100" s="18"/>
      <c r="B100" s="22"/>
      <c r="C100" s="19"/>
      <c r="D100" s="19"/>
      <c r="E100" s="19"/>
      <c r="F100" s="20"/>
    </row>
    <row r="101" spans="1:6" s="21" customFormat="1" ht="12.75">
      <c r="A101" s="18"/>
      <c r="B101" s="22"/>
      <c r="C101" s="19"/>
      <c r="D101" s="19"/>
      <c r="E101" s="19"/>
      <c r="F101" s="20"/>
    </row>
    <row r="102" spans="1:7" s="21" customFormat="1" ht="12.75">
      <c r="A102" s="18"/>
      <c r="B102" s="22"/>
      <c r="C102" s="19"/>
      <c r="D102" s="19"/>
      <c r="E102" s="19"/>
      <c r="F102" s="20"/>
      <c r="G102" s="20"/>
    </row>
    <row r="103" spans="1:8" s="21" customFormat="1" ht="12.75">
      <c r="A103" s="18"/>
      <c r="B103" s="22"/>
      <c r="C103" s="19"/>
      <c r="D103" s="19"/>
      <c r="E103" s="19"/>
      <c r="F103" s="20"/>
      <c r="G103" s="20"/>
      <c r="H103" s="20"/>
    </row>
    <row r="104" spans="1:6" s="21" customFormat="1" ht="12.75">
      <c r="A104" s="18"/>
      <c r="B104" s="22"/>
      <c r="C104" s="19"/>
      <c r="D104" s="19"/>
      <c r="E104" s="19"/>
      <c r="F104" s="20"/>
    </row>
    <row r="105" spans="1:6" s="21" customFormat="1" ht="12.75">
      <c r="A105" s="18"/>
      <c r="B105" s="22"/>
      <c r="C105" s="19"/>
      <c r="D105" s="19"/>
      <c r="E105" s="19"/>
      <c r="F105" s="20"/>
    </row>
    <row r="106" spans="1:6" s="21" customFormat="1" ht="12.75">
      <c r="A106" s="18"/>
      <c r="B106" s="22"/>
      <c r="C106" s="19"/>
      <c r="D106" s="19"/>
      <c r="E106" s="19"/>
      <c r="F106" s="20"/>
    </row>
    <row r="107" spans="1:6" s="21" customFormat="1" ht="12.75">
      <c r="A107" s="18"/>
      <c r="B107" s="22"/>
      <c r="C107" s="19"/>
      <c r="D107" s="19"/>
      <c r="E107" s="19"/>
      <c r="F107" s="20"/>
    </row>
    <row r="108" spans="1:6" s="21" customFormat="1" ht="12.75">
      <c r="A108" s="18"/>
      <c r="B108" s="22"/>
      <c r="C108" s="19"/>
      <c r="D108" s="19"/>
      <c r="E108" s="19"/>
      <c r="F108" s="20"/>
    </row>
    <row r="109" spans="1:6" s="21" customFormat="1" ht="12.75">
      <c r="A109" s="18"/>
      <c r="B109" s="22"/>
      <c r="C109" s="19"/>
      <c r="D109" s="19"/>
      <c r="E109" s="19"/>
      <c r="F109" s="20"/>
    </row>
    <row r="110" spans="1:6" s="21" customFormat="1" ht="12.75">
      <c r="A110" s="18"/>
      <c r="B110" s="22"/>
      <c r="C110" s="19"/>
      <c r="D110" s="19"/>
      <c r="E110" s="19"/>
      <c r="F110" s="20"/>
    </row>
    <row r="111" spans="1:6" s="21" customFormat="1" ht="12.75">
      <c r="A111" s="18"/>
      <c r="B111" s="22"/>
      <c r="C111" s="19"/>
      <c r="D111" s="19"/>
      <c r="E111" s="19"/>
      <c r="F111" s="20"/>
    </row>
    <row r="112" spans="1:6" s="21" customFormat="1" ht="12.75">
      <c r="A112" s="18"/>
      <c r="B112" s="22"/>
      <c r="C112" s="19"/>
      <c r="D112" s="19"/>
      <c r="E112" s="19"/>
      <c r="F112" s="20"/>
    </row>
    <row r="113" spans="1:6" s="21" customFormat="1" ht="12.75">
      <c r="A113" s="18"/>
      <c r="B113" s="22"/>
      <c r="C113" s="19"/>
      <c r="D113" s="19"/>
      <c r="E113" s="19"/>
      <c r="F113" s="20"/>
    </row>
    <row r="114" spans="1:6" s="21" customFormat="1" ht="12.75">
      <c r="A114" s="18"/>
      <c r="B114" s="22"/>
      <c r="C114" s="19"/>
      <c r="D114" s="19"/>
      <c r="E114" s="19"/>
      <c r="F114" s="20"/>
    </row>
    <row r="115" spans="1:6" s="21" customFormat="1" ht="12.75">
      <c r="A115" s="18"/>
      <c r="B115" s="22"/>
      <c r="C115" s="19"/>
      <c r="D115" s="19"/>
      <c r="E115" s="19"/>
      <c r="F115" s="20"/>
    </row>
    <row r="116" spans="1:6" s="21" customFormat="1" ht="12.75">
      <c r="A116" s="18"/>
      <c r="B116" s="22"/>
      <c r="C116" s="19"/>
      <c r="D116" s="19"/>
      <c r="E116" s="19"/>
      <c r="F116" s="20"/>
    </row>
    <row r="117" spans="1:6" s="21" customFormat="1" ht="12.75">
      <c r="A117" s="18"/>
      <c r="B117" s="22"/>
      <c r="C117" s="19"/>
      <c r="D117" s="19"/>
      <c r="E117" s="19"/>
      <c r="F117" s="20"/>
    </row>
  </sheetData>
  <sheetProtection/>
  <mergeCells count="2">
    <mergeCell ref="A6:H6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2022-07-21T04:59:38Z</cp:lastPrinted>
  <dcterms:created xsi:type="dcterms:W3CDTF">2007-10-12T08:23:45Z</dcterms:created>
  <dcterms:modified xsi:type="dcterms:W3CDTF">2022-07-21T05:00:02Z</dcterms:modified>
  <cp:category/>
  <cp:version/>
  <cp:contentType/>
  <cp:contentStatus/>
</cp:coreProperties>
</file>